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Presupuesto 2022" sheetId="1" r:id="rId1"/>
  </sheets>
  <calcPr calcId="124519"/>
</workbook>
</file>

<file path=xl/calcChain.xml><?xml version="1.0" encoding="utf-8"?>
<calcChain xmlns="http://schemas.openxmlformats.org/spreadsheetml/2006/main">
  <c r="G388" i="1"/>
  <c r="G426"/>
  <c r="G425" s="1"/>
  <c r="G408"/>
  <c r="G405"/>
  <c r="G394"/>
  <c r="G391" s="1"/>
  <c r="G323"/>
  <c r="G341"/>
  <c r="G219"/>
  <c r="G99"/>
  <c r="G447"/>
  <c r="G365"/>
  <c r="G349"/>
  <c r="G344"/>
  <c r="G336"/>
  <c r="G288"/>
  <c r="G283"/>
  <c r="G280"/>
  <c r="G269"/>
  <c r="G257"/>
  <c r="G238"/>
  <c r="G232"/>
  <c r="G226"/>
  <c r="G221"/>
  <c r="G216"/>
  <c r="G157"/>
  <c r="G150"/>
  <c r="G146"/>
  <c r="G141"/>
  <c r="G137"/>
  <c r="G132"/>
  <c r="G123"/>
  <c r="G101"/>
  <c r="G92"/>
  <c r="G84"/>
  <c r="G59"/>
  <c r="G58" s="1"/>
  <c r="G45"/>
  <c r="G42"/>
  <c r="G37"/>
  <c r="G30"/>
  <c r="G18"/>
  <c r="G17" s="1"/>
  <c r="G13"/>
  <c r="G4"/>
  <c r="G29" l="1"/>
  <c r="G91"/>
  <c r="G330"/>
  <c r="G3"/>
  <c r="G225"/>
  <c r="G131"/>
  <c r="G156"/>
  <c r="G218"/>
  <c r="G2" l="1"/>
  <c r="G224"/>
  <c r="G90"/>
  <c r="G155"/>
  <c r="G452" l="1"/>
  <c r="G415"/>
  <c r="G453"/>
  <c r="G454" l="1"/>
  <c r="G448"/>
  <c r="G450" l="1"/>
</calcChain>
</file>

<file path=xl/sharedStrings.xml><?xml version="1.0" encoding="utf-8"?>
<sst xmlns="http://schemas.openxmlformats.org/spreadsheetml/2006/main" count="453" uniqueCount="453">
  <si>
    <t>(Debe) Haber</t>
  </si>
  <si>
    <t>Presup 2022</t>
  </si>
  <si>
    <t>1. Importe neto de la cifra de negocios.</t>
  </si>
  <si>
    <t>a) Ingresos federativos</t>
  </si>
  <si>
    <t>701 INGRESOS POR LICENCIAS FEDERATIVAS</t>
  </si>
  <si>
    <t xml:space="preserve"> 701.0.0000 LICENCIAS FEDERADOS CLUBS</t>
  </si>
  <si>
    <t xml:space="preserve"> 701.0.0001 LICENCIAS 1 DIA</t>
  </si>
  <si>
    <t xml:space="preserve"> 701.0.0002 LICENCIAS FEDERADOS INDEPENDIENTES</t>
  </si>
  <si>
    <t xml:space="preserve"> 701.0.0003 LICENCIA JUEGOS DEPORTIVOS</t>
  </si>
  <si>
    <t xml:space="preserve"> 701.0.0004 LICENCIAS JUECES Y TECNICOS</t>
  </si>
  <si>
    <t xml:space="preserve"> 701.0.0006 LICENCIA 1 DIA ESCOLAR</t>
  </si>
  <si>
    <t xml:space="preserve"> 701.0.0007 LICENCIA ESCOLAR (HABILITACIÓN)</t>
  </si>
  <si>
    <t xml:space="preserve"> 701.0.0008 LICENCIAS SIN REVISION MEDICA</t>
  </si>
  <si>
    <t>702 INGRESOS POR CUOTAS DE CLUBES Y OTRAS ASOC. DEPORTIVAS</t>
  </si>
  <si>
    <t xml:space="preserve"> 702.0.0000 CUOTAS RENOVACION CLUBES</t>
  </si>
  <si>
    <t xml:space="preserve"> 702.0.0001 CUOTAS AFILIACION Y LICENCIA CLUBES</t>
  </si>
  <si>
    <t xml:space="preserve"> 702.0.0002 CUOTAS ORGANIZADORES</t>
  </si>
  <si>
    <t>b) Ventas</t>
  </si>
  <si>
    <t>700 INGRESOS POR VENTAS DE EXISTENCIAS</t>
  </si>
  <si>
    <t xml:space="preserve"> 700.0.0001 VENTA GORROS DE NATACIÓN</t>
  </si>
  <si>
    <t xml:space="preserve"> 700.0.0002 VENTA DORSALES</t>
  </si>
  <si>
    <t xml:space="preserve"> 700.0.0003 VENTA DE CHIPS</t>
  </si>
  <si>
    <t xml:space="preserve"> 700.0.0004 VENTA VELCROS</t>
  </si>
  <si>
    <t xml:space="preserve"> 700.0.0005 VENTA MULTI-DORSALES</t>
  </si>
  <si>
    <t xml:space="preserve"> 700.0.0009 VENTA CAMISETAS</t>
  </si>
  <si>
    <t xml:space="preserve"> 700.0.0006 VENTA CINTA META</t>
  </si>
  <si>
    <t xml:space="preserve"> 700.0.0008 VENTA GYMSACK</t>
  </si>
  <si>
    <t xml:space="preserve"> 700.0.0010 GORROS JUEGOS DEPORTIVOS</t>
  </si>
  <si>
    <t xml:space="preserve"> 700.0.0011 VENTA CALCOMANIAS</t>
  </si>
  <si>
    <t>c) Otros ingresos</t>
  </si>
  <si>
    <t>703 INGRESOS POR ACTIVIDADES DOCENTES</t>
  </si>
  <si>
    <t xml:space="preserve"> 703.0.0001 INSCRIPCIONES CURSO CAMPUS ESCUELA DE VERANO</t>
  </si>
  <si>
    <t xml:space="preserve"> 703.0.0002 INSCRIPCIONES CURSO ENTRENADOR </t>
  </si>
  <si>
    <t xml:space="preserve"> 703.0.0003 INSCRIPCIONES JORNADAS TECNICAS</t>
  </si>
  <si>
    <t xml:space="preserve"> 703.0.0006 INGRESOS POR ACTIVIDADES DOCENTES EN OTROS CENTROS</t>
  </si>
  <si>
    <t xml:space="preserve"> 703.0.0007 INGRESOS POR ACTIVIDADES DOCENTES ON LINE</t>
  </si>
  <si>
    <t xml:space="preserve"> 703.0.0005 CURSO OFICIALES</t>
  </si>
  <si>
    <t>704 INGRESOS POR PUBLICIDAD E IMAGEN</t>
  </si>
  <si>
    <t xml:space="preserve"> 704.0.0012 INGRESOS PATROCINIOS ICAN GANDÍA</t>
  </si>
  <si>
    <t xml:space="preserve"> 704.0.0015 INGRESOS ESPACIOS EXPO MEDITERRANEA TRIATLON</t>
  </si>
  <si>
    <t xml:space="preserve"> 704.0.0008 INGRESOS PATROCINIO VALENCIA TRIATLON</t>
  </si>
  <si>
    <t xml:space="preserve"> 704.0.0014 INGRESOS PATROCINIO MEDITERRANEA TRIATLON</t>
  </si>
  <si>
    <t>708 DEVOLUCION Y RAPPELS VENTAS</t>
  </si>
  <si>
    <t xml:space="preserve"> 708.0.0001 DTO. COMPENSACIÓN LICENCIA UN DÍA</t>
  </si>
  <si>
    <t xml:space="preserve"> 708.0.0002 COMPENSACION GESTION CHIPS POR TPV</t>
  </si>
  <si>
    <t>709 OTROS INGRESOS</t>
  </si>
  <si>
    <t xml:space="preserve"> 709.0.0001 ING. REVISIONES MEDICAS</t>
  </si>
  <si>
    <t xml:space="preserve"> 709.0.0003 INGRESOS DEPORTISTAS CAR</t>
  </si>
  <si>
    <t xml:space="preserve"> 709.0.0005 INGR. INSCRIPCIONES UNIV.DE ALICANTE</t>
  </si>
  <si>
    <t xml:space="preserve"> 709.0.0006 INGRESOS OPERACIONES TPV</t>
  </si>
  <si>
    <t xml:space="preserve"> 709.0.0008 INGRESOS PLATAFORMA EXTERNA INSCRIPCIONES</t>
  </si>
  <si>
    <t xml:space="preserve"> 709.0.0002 INGRESOS DIVERSOS MATERIAL DEPORTIVO</t>
  </si>
  <si>
    <t xml:space="preserve"> 709.0.0004 OTROS INGRESOS</t>
  </si>
  <si>
    <t xml:space="preserve"> 709.0.0007 INGRESOS RECLAMACIONES COMPETICIONES</t>
  </si>
  <si>
    <t>2. Variación de existencias de productos terminados y en curso de fabricación.</t>
  </si>
  <si>
    <t>3. Trabajos realizados por la empresa para su activo.</t>
  </si>
  <si>
    <t>731 TRABAJOS REALIZ. PARA INMOVIL. INMATERIAL</t>
  </si>
  <si>
    <t xml:space="preserve"> 731.0.0000 TRABAJOS REALIZADOS PARA LA ENTIDAD. INMOVILIZADO INMATERIAL</t>
  </si>
  <si>
    <t>4. Aprovisionamientos.</t>
  </si>
  <si>
    <t>600 COMPRAS DE MATERIAL DEPORTIVO</t>
  </si>
  <si>
    <t xml:space="preserve"> 600.0.0001 MATERIAL OFICIALES</t>
  </si>
  <si>
    <t xml:space="preserve"> 600.0.0002 CHIPS BLANCOS - ALQUILER</t>
  </si>
  <si>
    <t xml:space="preserve"> 600.0.0003 TROFEOS CPTOS. AUTONOMICOS</t>
  </si>
  <si>
    <t xml:space="preserve"> 600.0.0004 MATERIAL TECNIFICACION</t>
  </si>
  <si>
    <t xml:space="preserve"> 600.0.0007 MATERIAL INFORMATICO/CRONO PRUEBAS</t>
  </si>
  <si>
    <t xml:space="preserve"> 600.0.0009 EQUIPACIONES OFICIALES</t>
  </si>
  <si>
    <t xml:space="preserve"> 600.0.0010 EQUIPACIÓN GRUPO TECNIFICACION</t>
  </si>
  <si>
    <t xml:space="preserve"> 600.0.0017 TROFEOS GALA</t>
  </si>
  <si>
    <t xml:space="preserve"> 600.0.0022 EQUIPACION PLANES CHESTE</t>
  </si>
  <si>
    <t xml:space="preserve"> 600.0.0024 MATERIAL COMPETICION (PRECINTO, BRIDAS...)</t>
  </si>
  <si>
    <t xml:space="preserve"> 600.0.0045 DORSAL UNICO</t>
  </si>
  <si>
    <t xml:space="preserve"> 600.0.0061 MATERIAL ESPORT A L'ESCOLA</t>
  </si>
  <si>
    <t xml:space="preserve"> 600.0.0062 MATERIAL ALMACEN</t>
  </si>
  <si>
    <t xml:space="preserve"> 600.0.0066 MATERIAL ESPORT A L'ESCOLA +1</t>
  </si>
  <si>
    <t xml:space="preserve"> 600.0.0067 MATERIAL ESCUELAS MUNICIPALES</t>
  </si>
  <si>
    <t xml:space="preserve"> 600.0.0008 MATERIAL COLABORADORES</t>
  </si>
  <si>
    <t xml:space="preserve"> 600.0.0011 ARCO HINCHABLE PERSONALIZADO Y GASTOS</t>
  </si>
  <si>
    <t xml:space="preserve"> 600.0.0012 PANCARTAS ARCO META</t>
  </si>
  <si>
    <t xml:space="preserve"> 600.0.0014 EQUIPACION CRONOMETRAJE E INFORMATICOS</t>
  </si>
  <si>
    <t xml:space="preserve"> 600.0.0020 CINTAS DE META</t>
  </si>
  <si>
    <t xml:space="preserve"> 600.0.0021 EQUIPACION SELECCION AUTONOMICA</t>
  </si>
  <si>
    <t xml:space="preserve"> 600.0.0040 EQUIPACIONES FEDERACION Y JUNTA</t>
  </si>
  <si>
    <t xml:space="preserve"> 600.0.0051 EQUIPACION SELECCION ESCOLAR</t>
  </si>
  <si>
    <t xml:space="preserve"> 600.0.0064 EQUIPACIONES ESPORT A L'ESCOLA</t>
  </si>
  <si>
    <t>601 COMPRAS DE BIENES DESTINADO A LA VENTA</t>
  </si>
  <si>
    <t xml:space="preserve"> 601.0.0002 GORROS NATACION</t>
  </si>
  <si>
    <t xml:space="preserve"> 601.0.0003 DORSALES</t>
  </si>
  <si>
    <t xml:space="preserve"> 601.0.0001 CHIPS AMARILLOS - VENTA</t>
  </si>
  <si>
    <t>610 VARIACIÓN DE EXISTENCIAS DE MATERIAL DEPORTIVO</t>
  </si>
  <si>
    <t xml:space="preserve"> 610.0.0000 VARIACIÓN DE EXISTENCIAS DE MATERIAL DEPORTIVO</t>
  </si>
  <si>
    <t>5. Otros ingresos de la actividad</t>
  </si>
  <si>
    <t>a) Ingresos accesorios y otros ingresos de gestion corriente</t>
  </si>
  <si>
    <t>752 INGRESOS POR ARRENDAMIENTOS</t>
  </si>
  <si>
    <t xml:space="preserve"> 752.0.0001 ALQUILER BOXES Y MOQUETA</t>
  </si>
  <si>
    <t xml:space="preserve"> 752.0.0002 ALQUILER ARCO DE META</t>
  </si>
  <si>
    <t xml:space="preserve"> 752.0.0003 ALQUILER DE RELOJ</t>
  </si>
  <si>
    <t xml:space="preserve"> 752.0.0004 ALQUILER CHIPS</t>
  </si>
  <si>
    <t xml:space="preserve"> 752.0.0008 ALQUILER CONOS</t>
  </si>
  <si>
    <t xml:space="preserve"> 752.0.0009 ALQUILER GRUPO ELECTRÓGENO </t>
  </si>
  <si>
    <t>754 INGRESOS POR COMISIONES</t>
  </si>
  <si>
    <t xml:space="preserve"> 754.0.0000 SERVICIOS DE INTERMEDIACION COMERCIAL</t>
  </si>
  <si>
    <t>758 INGRESOS POR ORGANIZACION DE ACONTECIMIENTOS DEPORTIVOS</t>
  </si>
  <si>
    <t xml:space="preserve"> 758.0.0001 INGRESOS POR ARBITRAJE</t>
  </si>
  <si>
    <t xml:space="preserve"> 758.0.0002 SEGURO R.C. ORGANIZADORES</t>
  </si>
  <si>
    <t xml:space="preserve"> 758.0.0003 INGRESOS INFORMÁTICA ADULTOS</t>
  </si>
  <si>
    <t xml:space="preserve"> 758.0.0004 INGRESOS INFORMÁTICA MENORES</t>
  </si>
  <si>
    <t xml:space="preserve"> 758.0.0005 ING. SEGURO VOLUNTARIOS</t>
  </si>
  <si>
    <t xml:space="preserve"> 758.0.0011 CHIPS PERDIDOS</t>
  </si>
  <si>
    <t xml:space="preserve"> 758.0.0012 MEGAFONIA</t>
  </si>
  <si>
    <t xml:space="preserve"> 758.0.0015 INGRESOS TRIATLON VALENCIA</t>
  </si>
  <si>
    <t xml:space="preserve"> 758.0.0018 INSCRIPCIONES DUATLON CHESTE</t>
  </si>
  <si>
    <t xml:space="preserve"> 758.0.0019 FUNDAS BOX ESCOLAR</t>
  </si>
  <si>
    <t xml:space="preserve"> 758.0.0027 INGRESOS ICAN GANDIA</t>
  </si>
  <si>
    <t xml:space="preserve"> 758.0.0029 INGRESOS ALICANTE TRIATLÓN</t>
  </si>
  <si>
    <t xml:space="preserve"> 758.0.0032 INGRESOS TRIATLON OROPESA</t>
  </si>
  <si>
    <t xml:space="preserve"> 758.0.0034 INGRESOS PERDIDAS CONOS (REPERCUTIDOS)</t>
  </si>
  <si>
    <t xml:space="preserve"> 758.0.0006 TROFEOS SOLIC.POR ORGANIZADORES</t>
  </si>
  <si>
    <t xml:space="preserve"> 758.0.0007 MATERIAL COMPETICIÓN (PRECINTO, BRIDAS...)</t>
  </si>
  <si>
    <t xml:space="preserve"> 758.0.0009 SPEAKER</t>
  </si>
  <si>
    <t xml:space="preserve"> 758.0.0010 INGRESOS GESTIÓN VOLUNTARIOS</t>
  </si>
  <si>
    <t xml:space="preserve"> 758.0.0014 INGRESOS FETRI POR SERVICIOS</t>
  </si>
  <si>
    <t xml:space="preserve"> 758.0.0022 INGRESO REPERC.TASA USO EMBALSES</t>
  </si>
  <si>
    <t xml:space="preserve"> 758.0.0025 INGRESOS TRI VALENCIA 113</t>
  </si>
  <si>
    <t>759 INGRESOS POR SERVICIOS DIVERSOS</t>
  </si>
  <si>
    <t xml:space="preserve"> 759.0.0016 INGRESOS CAMPEONATO AUTONOMICO</t>
  </si>
  <si>
    <t xml:space="preserve"> 759.0.0000 OTROS INGRESOS</t>
  </si>
  <si>
    <t xml:space="preserve"> 759.0.0005 PERSONAL APOYO DE EVENTOS</t>
  </si>
  <si>
    <t xml:space="preserve"> 759.0.0006 DISEÑO ARCO DE META PERSONALIZADO</t>
  </si>
  <si>
    <t xml:space="preserve"> 759.0.0008 INGRESOS POR MONTAJE DORSALES</t>
  </si>
  <si>
    <t xml:space="preserve"> 759.0.0013 TRANSPORTE Y MONTAJE ESTRUCT.DUCHAS</t>
  </si>
  <si>
    <t xml:space="preserve"> 759.0.0014 MONTAJE Y DESMONTAJE BOX</t>
  </si>
  <si>
    <t>b) Subvenciones de explotación incorporadas al resultado del ejercicio</t>
  </si>
  <si>
    <t>740 SUBVENCIONES DE LA GENERALITAT VALENCIANA</t>
  </si>
  <si>
    <t xml:space="preserve"> 740.0.0000 SUBVENC. CONSELLERIA DEPORTE</t>
  </si>
  <si>
    <t xml:space="preserve"> 740.0.0002 SUBVENC. CONSELLERIA DE TRANSPARENCIA </t>
  </si>
  <si>
    <t xml:space="preserve"> 740.0.0007 CONSELLERIA DE TURISMO</t>
  </si>
  <si>
    <t xml:space="preserve"> 740.0.0008 SUBVENCION SERVICIO VALENCIANO EMPLEO Y FORMACION</t>
  </si>
  <si>
    <t>741 SUBVENCIONES DE DIPUTACIONES PROVINCIALES</t>
  </si>
  <si>
    <t xml:space="preserve"> 741.0.0000 SUBVENCION DE DIPUTACION CASTELLON</t>
  </si>
  <si>
    <t xml:space="preserve"> 741.0.0002 SUBV. DIPUTACION DE ALICANTE</t>
  </si>
  <si>
    <t xml:space="preserve"> 741.0.0003 SUBVENCION DIPUTACION DE VALENCIA</t>
  </si>
  <si>
    <t>742 SUBVENCIONES MUNICIPALES</t>
  </si>
  <si>
    <t xml:space="preserve"> 742.0.0000 SUBVENCION VALENCIA TRIATLON (AYTO VALENCIA)</t>
  </si>
  <si>
    <t xml:space="preserve"> 742.0.0001 SUBVENCION ALICANTE TRIATLON (AYUNT. DE ALICANTE)</t>
  </si>
  <si>
    <t xml:space="preserve"> 742.0.0003 AYUNTAMIENTO DE OROPESA</t>
  </si>
  <si>
    <t xml:space="preserve"> 742.0.0004 FUNDACION DEPORTIVA MUNICIPAL VALENCIA - ESCUELA TRIATLON</t>
  </si>
  <si>
    <t>743 SUBVENCIONES FEDERACION ESPAÑOLA DE TRIATLON</t>
  </si>
  <si>
    <t xml:space="preserve"> 743.0.0000 SUBVENC. D FED. DEP. ESPAÑOLA</t>
  </si>
  <si>
    <t>744 OTRAS SUBVENCIONES OFICIALES</t>
  </si>
  <si>
    <t xml:space="preserve"> 744.0.0000 BONIFICACION SEGUROS SOCIALES</t>
  </si>
  <si>
    <t>745 OTRAS SUBVENCIONES NO OFICIALES</t>
  </si>
  <si>
    <t xml:space="preserve"> 745.0.0000 SUBVENC. TRINIDAD ALFONSO FUNDAC</t>
  </si>
  <si>
    <t xml:space="preserve"> 745.0.0001 SUBVENCION CAIXA POPULAR</t>
  </si>
  <si>
    <t xml:space="preserve"> 745.0.0003 SUBVENCION VIALTERRA JJDD</t>
  </si>
  <si>
    <t xml:space="preserve"> 745.0.0004 SUBVENCIONES CONFEDECOM</t>
  </si>
  <si>
    <t>6. Gastos de personal.</t>
  </si>
  <si>
    <t>a) Sueldos, salarios y asimilados</t>
  </si>
  <si>
    <t>640 SUELDOS Y SALARIOS</t>
  </si>
  <si>
    <t xml:space="preserve"> 640.0.0001 NAVARRO BONDIA ARTURO</t>
  </si>
  <si>
    <t xml:space="preserve"> 640.0.0005 HUESA MORENO VANESSA</t>
  </si>
  <si>
    <t xml:space="preserve"> 640.0.0012 REDONDO MARTINEZ PALOMA</t>
  </si>
  <si>
    <t xml:space="preserve"> 640.0.0034 JORDA SOROLLA, JORGE JUAN</t>
  </si>
  <si>
    <t xml:space="preserve"> 640.0.0037 REDONDO MARTINEZ RAFAEL</t>
  </si>
  <si>
    <t xml:space="preserve"> 640.0.0042 GIMENO MARTIN JAVIER</t>
  </si>
  <si>
    <t xml:space="preserve"> 640.0.0044 ESCRIBANO DUAL, CHRISTIAN</t>
  </si>
  <si>
    <t xml:space="preserve"> 640.0.0046 GRIMALTOS, VICENT</t>
  </si>
  <si>
    <t xml:space="preserve"> 640.0.0048 MORA, DAVID</t>
  </si>
  <si>
    <t xml:space="preserve"> 640.0.0050 GARCIA RAMOS, JAVIER</t>
  </si>
  <si>
    <t xml:space="preserve"> 640.0.0052 JUAN RODRIGUEZ, JOSE LUIS</t>
  </si>
  <si>
    <t xml:space="preserve"> 640.0.0055 MARZO, JAVIER</t>
  </si>
  <si>
    <t xml:space="preserve"> 640.0.0100 GOMEZ GOMEZ ALEJANDRO</t>
  </si>
  <si>
    <t xml:space="preserve"> 640.0.0105 ALBIÑANA, DAVINIA</t>
  </si>
  <si>
    <t xml:space="preserve"> 640.0.0109 PEÑA PELLICER, FRANCISCO CAMILO</t>
  </si>
  <si>
    <t xml:space="preserve"> 640.0.0121 COGOLLOS SOSPEDRA, NIEVES</t>
  </si>
  <si>
    <t xml:space="preserve"> 640.0.0125 LLEVATA TELLO, DIEGO</t>
  </si>
  <si>
    <t xml:space="preserve"> 640.0.0129 COBO CEBRIAN, HECTOR</t>
  </si>
  <si>
    <t xml:space="preserve"> 640.0.0135 GARCIA MORENO, MAR</t>
  </si>
  <si>
    <t xml:space="preserve"> 640.0.0392 AGUIRRE CANO, JOSE</t>
  </si>
  <si>
    <t xml:space="preserve"> 640.0.0393 QUIROS BALLESTER, JAVIER</t>
  </si>
  <si>
    <t xml:space="preserve"> 640.0.0410 RESPONSABLES VALENCIA TRIATLON</t>
  </si>
  <si>
    <t xml:space="preserve"> 640.0.0411 ADJUNTOS VALENCIA TRIATLON</t>
  </si>
  <si>
    <t xml:space="preserve"> 640.0.0412 SUELDOS Y SALARIOS OROPESA</t>
  </si>
  <si>
    <t xml:space="preserve"> 640.0.0415 SUELDOS ALICANTE TRI</t>
  </si>
  <si>
    <t xml:space="preserve"> 640.0.0416 SUELDOS ICAN GANDIA</t>
  </si>
  <si>
    <t xml:space="preserve"> 640.0.0418 ONANDIA BIECO, ADRIAN</t>
  </si>
  <si>
    <t xml:space="preserve"> 640.0.0420 ACEDO ZAYAS, MIKEL</t>
  </si>
  <si>
    <t xml:space="preserve"> 640.0.0424 CATALA FONS, FCO. JAVIER</t>
  </si>
  <si>
    <t xml:space="preserve"> 640.0.0429 ANTONIO COTS PERALTA</t>
  </si>
  <si>
    <t xml:space="preserve"> 640.0.0430 RICARDO LOPEZ INIESTA</t>
  </si>
  <si>
    <t xml:space="preserve"> 640.0.0431 FLORENCIA LUNA LARRABURU</t>
  </si>
  <si>
    <t xml:space="preserve"> 640.0.0432 MARIA LLUNA RUIZ</t>
  </si>
  <si>
    <t xml:space="preserve"> 640.0.0433 TECNICOS FER FUTUR</t>
  </si>
  <si>
    <t xml:space="preserve"> 640.0.0434 TECNICOS TECNIFICACION</t>
  </si>
  <si>
    <t xml:space="preserve"> 640.0.0435 MARIA VICTORIA CERVERA CERRO</t>
  </si>
  <si>
    <t xml:space="preserve"> 640.0.0436 ESTHER RICO INIESTA</t>
  </si>
  <si>
    <t xml:space="preserve"> 640.0.0437 DOLORES PEÑARROCHA ALOS</t>
  </si>
  <si>
    <t xml:space="preserve"> 640.0.0438 KRISZTINA FLORA MOLNAR  </t>
  </si>
  <si>
    <t xml:space="preserve"> 640.0.0439 DOCENTES ESPORT A L'ESCOLA</t>
  </si>
  <si>
    <t xml:space="preserve"> 640.0.0008 PIQUERAS LOSILLA, DIEGO</t>
  </si>
  <si>
    <t xml:space="preserve"> 640.0.0051 MATALI, IVAN</t>
  </si>
  <si>
    <t xml:space="preserve"> 640.0.0063 SANCHIS TONDA, JAVIER</t>
  </si>
  <si>
    <t xml:space="preserve"> 640.0.0102 SOLANA SANCHEZ, JOSE ANTONIO</t>
  </si>
  <si>
    <t xml:space="preserve"> 640.0.0106 SELLES PEREZ SERGIO</t>
  </si>
  <si>
    <t xml:space="preserve"> 640.0.0119 PROFESORES CURSO ENTRENADORES</t>
  </si>
  <si>
    <t xml:space="preserve"> 640.0.0124 RUIZ SANCHEZ, DAVID</t>
  </si>
  <si>
    <t xml:space="preserve"> 640.0.0133 GARCIA ESCUDERO, OSCAR</t>
  </si>
  <si>
    <t xml:space="preserve"> 640.0.0406 JOSE RAMON BOTELLA CAÑIZARES</t>
  </si>
  <si>
    <t xml:space="preserve"> 640.0.0407 JESUS JIMENEZ FUEYO</t>
  </si>
  <si>
    <t xml:space="preserve"> 640.0.0409 MONTADORES VALENCIA TRIATLON</t>
  </si>
  <si>
    <t xml:space="preserve"> 640.0.0419 PASCUAL SALES, JORDI</t>
  </si>
  <si>
    <t xml:space="preserve"> 640.0.0421 NUÑEZ SANTAEMILIA, ADRIAN</t>
  </si>
  <si>
    <t xml:space="preserve"> 640.0.0422 EVELYN NICOLE NARVAEZ SARABIA</t>
  </si>
  <si>
    <t xml:space="preserve"> 640.0.0423 CARLES FUENTES MORENO</t>
  </si>
  <si>
    <t xml:space="preserve"> 640.0.0425 CRISTINA ROLDAN SENDRA</t>
  </si>
  <si>
    <t xml:space="preserve"> 640.0.0426 TECNICOS SELECCION</t>
  </si>
  <si>
    <t xml:space="preserve"> 640.0.0427 TRABAJADORES TRIXABIA</t>
  </si>
  <si>
    <t>641 INDEMNIZACIONES</t>
  </si>
  <si>
    <t xml:space="preserve"> 641.0.0000 INDEMNIZACIONES</t>
  </si>
  <si>
    <t>b) Cargas sociales</t>
  </si>
  <si>
    <t>642 SEGURIDAD SOCIAL A CARGO DE LA EMPRESA</t>
  </si>
  <si>
    <t xml:space="preserve"> 642.0.0000 SEGURIDAD SOCIAL A C/ENTIDAD</t>
  </si>
  <si>
    <t>649 OTROS GASTOS SOCIALES</t>
  </si>
  <si>
    <t xml:space="preserve"> 649.0.0001 PREVENCION</t>
  </si>
  <si>
    <t xml:space="preserve"> 649.0.0002 FORMACION CONTINUA TRABAJADORES</t>
  </si>
  <si>
    <t>7. Otros gastos de la actividad.</t>
  </si>
  <si>
    <t>a) Servicios exteriores</t>
  </si>
  <si>
    <t>621 ARRENDAMIENTOS Y CÁNONES</t>
  </si>
  <si>
    <t xml:space="preserve"> 621.0.0001 ALQUILER VEHICULOS</t>
  </si>
  <si>
    <t xml:space="preserve"> 621.0.0005 RENTING BBVA-IMPRESORA</t>
  </si>
  <si>
    <t xml:space="preserve"> 621.0.0013 ALQUILER NAVE</t>
  </si>
  <si>
    <t xml:space="preserve"> 621.0.0015 ALQ. VEHICULO AD01 (MONT/DESM)</t>
  </si>
  <si>
    <t xml:space="preserve"> 621.0.0016 ALQ. VEHICULO AD02 (CRONO)</t>
  </si>
  <si>
    <t>622 REPARACIONES Y CONSERVACIÓN</t>
  </si>
  <si>
    <t xml:space="preserve"> 622.0.0001 REP. Y MTMTO. EN OFICINA</t>
  </si>
  <si>
    <t xml:space="preserve"> 622.0.0003 GASTOS FURGONETAS</t>
  </si>
  <si>
    <t xml:space="preserve"> 622.0.0005 RETIRADA Y TRATAMIENTO DE RESIDUOS (PAPEL Y CARTON)</t>
  </si>
  <si>
    <t xml:space="preserve"> 622.0.0006 REPARACIONES MATERIAL COMPETICIONES</t>
  </si>
  <si>
    <t xml:space="preserve"> 622.0.0008 MANTENIMIENTO REMOLQUE</t>
  </si>
  <si>
    <t>623 SERVICIOS DE PROFESIONALES INDEPENDIENT.</t>
  </si>
  <si>
    <t xml:space="preserve"> 623.0.0001 ASESORÍA FISCAL Y CONTABLE</t>
  </si>
  <si>
    <t xml:space="preserve"> 623.0.0002 PROV. GTO. AUDITORIA </t>
  </si>
  <si>
    <t xml:space="preserve"> 623.0.0006 ASESORAMIENTO JURÍDICO</t>
  </si>
  <si>
    <t xml:space="preserve"> 623.0.0007 DOCENTES ESPORT A L'ESCOLA</t>
  </si>
  <si>
    <t xml:space="preserve"> 623.0.0008 SERVICIOS ADAPTACION LOPD</t>
  </si>
  <si>
    <t xml:space="preserve"> 623.0.0009 GASTOS NOTARIA</t>
  </si>
  <si>
    <t xml:space="preserve"> 623.0.0010 PROFESIONALES CRONOMETRAJE</t>
  </si>
  <si>
    <t xml:space="preserve"> 623.1.0001 REVISIONES MEDICAS</t>
  </si>
  <si>
    <t xml:space="preserve"> 623.3.0001 ARBITROS Y JUECES ADULTOS</t>
  </si>
  <si>
    <t xml:space="preserve"> 623.3.0002 ARBITROS Y JUECES MENORES</t>
  </si>
  <si>
    <t xml:space="preserve"> 623.4.0001 TECNICOS PROGRAMA TECNIFICACION</t>
  </si>
  <si>
    <t xml:space="preserve"> 623.4.0002 NUTRICIONISTA TECNIFICACION</t>
  </si>
  <si>
    <t xml:space="preserve"> 623.4.0003 FISIOTERAPEUTA CHESTE</t>
  </si>
  <si>
    <t xml:space="preserve"> 623.5.0002 PROFESORES CURSOS</t>
  </si>
  <si>
    <t xml:space="preserve"> 623.1.0002 SERVICIOS  MEDICOS TC</t>
  </si>
  <si>
    <t xml:space="preserve"> 623.4.0004 PSICOLOGA TECNIFICACION</t>
  </si>
  <si>
    <t>624 TRANSPORTES</t>
  </si>
  <si>
    <t xml:space="preserve"> 624.0.0001 MENSAJERIA - ENVIOS</t>
  </si>
  <si>
    <t>625 PRIMAS DE SEGUROS</t>
  </si>
  <si>
    <t xml:space="preserve"> 625.0.0001 PRIMAS SEGURO ACCIDENTES</t>
  </si>
  <si>
    <t xml:space="preserve"> 625.0.0002 PRIMA SEGUROS RC</t>
  </si>
  <si>
    <t xml:space="preserve"> 625.0.0004 PRIMA SEGURO VEHICULO 9593GGZ</t>
  </si>
  <si>
    <t xml:space="preserve"> 625.0.0005 SEGURO VOLUNTARIOS</t>
  </si>
  <si>
    <t xml:space="preserve"> 625.0.0006 SEGURO OFICINA</t>
  </si>
  <si>
    <t xml:space="preserve"> 625.0.0008 SEGURO PROTECCION JURIDICA</t>
  </si>
  <si>
    <t xml:space="preserve"> 625.0.0011 PRIMA SEGURO VEHICULO 6868JMV</t>
  </si>
  <si>
    <t xml:space="preserve"> 625.0.0012 PRIMA SEGURO RC DIRECTIVOS</t>
  </si>
  <si>
    <t xml:space="preserve"> 625.0.0014 PRIMAS SEGURO RC COLEGIO INGENIEROS</t>
  </si>
  <si>
    <t xml:space="preserve"> 625.0.0015 SEGURO LANCHA</t>
  </si>
  <si>
    <t xml:space="preserve"> 625.0.0016 SEGUROS ACCIDENTES CURSO ENTRENADORES</t>
  </si>
  <si>
    <t>626 SERVICIOS BANCARIOS Y SIMILARES</t>
  </si>
  <si>
    <t xml:space="preserve"> 626.0.0001 SERV. BANCARIOS COMISIONES ANTICIPO CONFIRMING</t>
  </si>
  <si>
    <t xml:space="preserve"> 626.0.0003 SERVICIOS BANCARIOS CAIXA POPULAR - FEDERACIÓN</t>
  </si>
  <si>
    <t xml:space="preserve"> 626.0.0005 SERVICIOS BANCARIOS CAIXA POPULAR - LICENCIAS</t>
  </si>
  <si>
    <t xml:space="preserve"> 626.0.0007 SERVICIOS BANCARIOS CAIXA POPULAR DUCHESTE Y OTROS</t>
  </si>
  <si>
    <t xml:space="preserve"> 626.0.0008 SERVICIOS PAYPAL</t>
  </si>
  <si>
    <t xml:space="preserve"> 626.0.0009 SERVICIOS BANCARIOS CAIXA POPULAR - INSCRIPCIONES</t>
  </si>
  <si>
    <t xml:space="preserve"> 626.0.0010 SERVICIOS BANCARIOS CAIXA POPULAR - VALENCIA TRI</t>
  </si>
  <si>
    <t xml:space="preserve"> 626.0.0011 SERVICIOS BANCARIOS PRESTAMO CAIXA POP. JUNIO 15</t>
  </si>
  <si>
    <t xml:space="preserve"> 626.0.0013 SERVICIOS BANCARIOS DESCUENTO DE EFECTOS</t>
  </si>
  <si>
    <t xml:space="preserve"> 626.0.0014 SERVICIOS BANCARIOS PRESTAMOS ICO</t>
  </si>
  <si>
    <t>627 PUBLICIDAD, PROPAGANDA Y RELACIONES PUBL</t>
  </si>
  <si>
    <t xml:space="preserve"> 627.0.0001 PUBLIC.,PROPAG. Y RELS. PUB. </t>
  </si>
  <si>
    <t xml:space="preserve"> 627.0.0002 COMUNICACION Y MARKETING MEDITERRANEA TRIATLON</t>
  </si>
  <si>
    <t>628 SUMINISTROS</t>
  </si>
  <si>
    <t xml:space="preserve"> 628.0.0001 TELÉFONO FIJO E INTERNET</t>
  </si>
  <si>
    <t xml:space="preserve"> 628.0.0002 TELÉFONO MÓVIL</t>
  </si>
  <si>
    <t xml:space="preserve"> 628.0.0003 SUMINISTRO DE AGUA</t>
  </si>
  <si>
    <t xml:space="preserve"> 628.0.0005 ELECTRICIDAD OFICINA Y NAVE</t>
  </si>
  <si>
    <t>629 OTROS SERVICIOS</t>
  </si>
  <si>
    <t xml:space="preserve"> 629.0.0000 SERVICIOS WEB-GESTION,MTMTO.</t>
  </si>
  <si>
    <t xml:space="preserve"> 629.0.0002 SEGURIDAD OFICINA Y ALMACEN</t>
  </si>
  <si>
    <t xml:space="preserve"> 629.0.0003 CORREOS (SELLOS, ENVIOS...)</t>
  </si>
  <si>
    <t xml:space="preserve"> 629.0.0005 AGUA OFICINA</t>
  </si>
  <si>
    <t xml:space="preserve"> 629.0.0010 GASTOS GALA FIN TEMPORADA</t>
  </si>
  <si>
    <t xml:space="preserve"> 629.0.0011 GASTOS JORNADAS TECNICAS</t>
  </si>
  <si>
    <t xml:space="preserve"> 629.0.0012 LEGALIZACIÓN LIBROS ADMINISTRATIVOS</t>
  </si>
  <si>
    <t xml:space="preserve"> 629.0.0014 LIMPIEZA OFICINA</t>
  </si>
  <si>
    <t xml:space="preserve"> 629.0.0020 GASTOS CURSO DE ENTRENADORES</t>
  </si>
  <si>
    <t xml:space="preserve"> 629.0.0022 COPIAS DE LA MAQUINA (RICOH)</t>
  </si>
  <si>
    <t xml:space="preserve"> 629.0.0035 RENOVACION REGISTROS CONTABILIDAD (CONTASOL Y FACTUSOL)</t>
  </si>
  <si>
    <t xml:space="preserve"> 629.0.0108 GASTOS TOMA TIEMPOS</t>
  </si>
  <si>
    <t xml:space="preserve"> 629.0.0121 GASTOS TECNIFICACION</t>
  </si>
  <si>
    <t xml:space="preserve"> 629.0.0140 MANUTENCION REUNIONES FEDE</t>
  </si>
  <si>
    <t xml:space="preserve"> 629.0.0141 DESP. Y GASTOS COMITES Y COLABORADORES FEDE</t>
  </si>
  <si>
    <t xml:space="preserve"> 629.0.0152 DIETAS PERSONAL FED</t>
  </si>
  <si>
    <t xml:space="preserve"> 629.0.0156 ANTIVIRUS</t>
  </si>
  <si>
    <t xml:space="preserve"> 629.0.0162 GASTOS PLATAFORMA EXTERNA INSCRIPCIONES</t>
  </si>
  <si>
    <t xml:space="preserve"> 629.0.0163 APP LICENCIAS</t>
  </si>
  <si>
    <t xml:space="preserve"> 629.0.0164 CUOTA ANUAL EMPRESAS DE SERVICIO</t>
  </si>
  <si>
    <t xml:space="preserve"> 629.0.1001 COMPRA MATERIAL DE OFICINA</t>
  </si>
  <si>
    <t xml:space="preserve"> 629.0.0016 TARJETAS VISITA</t>
  </si>
  <si>
    <t xml:space="preserve"> 629.0.0028 PROGRAMACION Y DESARROLLO SOFTWARE GF01</t>
  </si>
  <si>
    <t xml:space="preserve"> 629.0.0099 OTROS GASTOS</t>
  </si>
  <si>
    <t xml:space="preserve"> 629.0.0100 MATERIAL CURSO OFICIALES </t>
  </si>
  <si>
    <t xml:space="preserve"> 629.0.0129 COMBUSTIBLE ACTIVIDAD DEPORTIVA GENERAL AD01</t>
  </si>
  <si>
    <t xml:space="preserve"> 629.0.0150 GASTOS MONTAJE BOX </t>
  </si>
  <si>
    <t xml:space="preserve"> 629.0.0157 GASTOS ESPORT A L'ESCOLA</t>
  </si>
  <si>
    <t xml:space="preserve"> 629.0.0158 CONTROL HORARIO TRABAJADORES</t>
  </si>
  <si>
    <t xml:space="preserve"> 629.0.0159 MATERIAL ESCUELAS MUNICIPALES</t>
  </si>
  <si>
    <t xml:space="preserve"> 629.0.0160 GASTOS ESPORT A L'ESCOLA +1</t>
  </si>
  <si>
    <t xml:space="preserve"> 629.0.0161 INSCRIPCIONES ENCUENTRO NACIONAL ESCOLAR</t>
  </si>
  <si>
    <t xml:space="preserve"> 629.0.2002 COMBUSTIBLE CRONO</t>
  </si>
  <si>
    <t xml:space="preserve"> 629.0.2003 COMBUSTIBLE TECNIF. TC01</t>
  </si>
  <si>
    <t>b) Tributos</t>
  </si>
  <si>
    <t>631 OTROS TRIBUTOS</t>
  </si>
  <si>
    <t xml:space="preserve"> 631.0.0001 IMPUESTOS CIRCULACION VEHICULOS</t>
  </si>
  <si>
    <t xml:space="preserve"> 631.0.0002 IMPUESTOS POR INSPECCION</t>
  </si>
  <si>
    <t>634 AJUSTES NEG. EN LA IMPOSICIÓN INDIRECTA</t>
  </si>
  <si>
    <t xml:space="preserve"> 634.1.0000 AJUSTES NEGATIVOS IVA</t>
  </si>
  <si>
    <t>c) Pérdidas, deterioro y variación de provisiones por operaciones comerciales</t>
  </si>
  <si>
    <t>d) Otros gastos de gestión corriente</t>
  </si>
  <si>
    <t>652 SUBVENCIONES A ENTIDADES FEDERADAS</t>
  </si>
  <si>
    <t xml:space="preserve"> 652.0.0003 SUBVENCIONES LIGA DE CLUBES</t>
  </si>
  <si>
    <t xml:space="preserve"> 652.0.0007 SUBVENCION CIRCUITO DIPUTACION CASTELLON - AUTONÓMICOS</t>
  </si>
  <si>
    <t xml:space="preserve"> 652.0.0012 SUBVENCIÓN RANKING ESCUELAS</t>
  </si>
  <si>
    <t xml:space="preserve"> 652.0.0013 SUBVENCION PARTICIPACION MEDITERRANEA TRIATLON</t>
  </si>
  <si>
    <t>653 CUOTAS A ORGANISMOS NACIONALES E INTERNACIONALES DEPORTIVOS</t>
  </si>
  <si>
    <t xml:space="preserve"> 653.0.0000 CUOTA CONFEDECOM</t>
  </si>
  <si>
    <t xml:space="preserve"> 653.0.1001 CUOTA FETRI LICENCIAS DEPORTIVAS</t>
  </si>
  <si>
    <t xml:space="preserve"> 653.0.1003 CUOTA PLATAFORMA VOLUNTARIADO</t>
  </si>
  <si>
    <t xml:space="preserve"> 653.0.1004 CUOTA GESTORS ESPORTIUS PROFESSIONALS</t>
  </si>
  <si>
    <t>654 BECAS, PREMIOS Y SUBVENCIONES A DEPORTISTAS</t>
  </si>
  <si>
    <t xml:space="preserve"> 654.0.0001 BECAS, PREMIOS Y SUBVENCIONES A DEPORTIS</t>
  </si>
  <si>
    <t xml:space="preserve"> 654.0.0002 PREMIOS CAMPEONATOS AUTONOMICOS</t>
  </si>
  <si>
    <t>655 GASTOS DE VIAJE DE DEPORTISTAS</t>
  </si>
  <si>
    <t xml:space="preserve"> 655.0.0004 GASTOS CONCENTRACION CAR FETRI</t>
  </si>
  <si>
    <t xml:space="preserve"> 655.0.0005 GASTOS TECNIFICACION</t>
  </si>
  <si>
    <t xml:space="preserve"> 655.0.0002 GASTOS DEPORTISTAS SELECCIONES AUTONOMICAS</t>
  </si>
  <si>
    <t xml:space="preserve"> 655.0.0012 ENCUENTRO NACIONAL MENORES </t>
  </si>
  <si>
    <t>656 GASTOS DE VIAJE OTRO PERSONAL</t>
  </si>
  <si>
    <t xml:space="preserve"> 656.0.0001 GTOS. REPRESENTACION PRESIDENCIA</t>
  </si>
  <si>
    <t xml:space="preserve"> 656.0.0005 ALOJAMIENTO CRONOMETRAJE/INFORMATICO</t>
  </si>
  <si>
    <t xml:space="preserve"> 656.0.0006 DESPLAZAMIENTOS ASAMBLEISTAS/JUNTA</t>
  </si>
  <si>
    <t xml:space="preserve"> 656.0.0007 DESPLAZAMIENTO PERSONAL FEDE</t>
  </si>
  <si>
    <t xml:space="preserve"> 656.0.0010 PEAJES CRONO AD02</t>
  </si>
  <si>
    <t xml:space="preserve"> 656.0.0019 MANUTENCION OFICIALES/JUECES</t>
  </si>
  <si>
    <t xml:space="preserve"> 656.0.0020 MANUTENCION CRONO/INFORMATICO</t>
  </si>
  <si>
    <t xml:space="preserve"> 656.0.0043 COMBUSTIBLE TECNIFICACION</t>
  </si>
  <si>
    <t xml:space="preserve"> 656.0.0045 ALOJAMIENTO OFICIALES</t>
  </si>
  <si>
    <t xml:space="preserve"> 656.0.0046 COMBUSTIBLE CRONO</t>
  </si>
  <si>
    <t xml:space="preserve"> 656.0.0002 PEAJE OFICIALES AD03</t>
  </si>
  <si>
    <t xml:space="preserve"> 656.0.0003 PEAJE GF01</t>
  </si>
  <si>
    <t xml:space="preserve"> 656.0.0008 ACTIVIDADES ESCOLARES AD04</t>
  </si>
  <si>
    <t xml:space="preserve"> 656.0.0018 DESPLAZ.Y GTOS. COMITES Y COLAB. FEDE</t>
  </si>
  <si>
    <t xml:space="preserve"> 656.0.0044 CURSO OFICIALES</t>
  </si>
  <si>
    <t>658 GASTOS PARA ORGANIZ. DE ACONTEC. DEPORTIVOS</t>
  </si>
  <si>
    <t xml:space="preserve"> 658.0.0002 GASTOS AD01 (MONTAJE Y DESMONTAJE)</t>
  </si>
  <si>
    <t xml:space="preserve"> 658.0.0005 GASTOS VALENCIA TRIATLON</t>
  </si>
  <si>
    <t xml:space="preserve"> 658.0.0007 GASTOS ICAN GANDIA</t>
  </si>
  <si>
    <t xml:space="preserve"> 658.0.0008 GASTOS DUCROSS EXTREMME</t>
  </si>
  <si>
    <t xml:space="preserve"> 658.0.0009 GASTOS DUATLON CHESTE</t>
  </si>
  <si>
    <t xml:space="preserve"> 658.0.0010 GASTOS CIRCUITO TRIATLON DIPUTAC.CASTELLON</t>
  </si>
  <si>
    <t xml:space="preserve"> 658.0.0032 GASTOS LLIGA CAIXA POPULAR</t>
  </si>
  <si>
    <t xml:space="preserve"> 658.0.0035 ALICANTE TRIATLON</t>
  </si>
  <si>
    <t xml:space="preserve"> 658.0.0037 GASTOS VIALTERRA</t>
  </si>
  <si>
    <t xml:space="preserve"> 658.0.0038 TRIATLON CASTELLON</t>
  </si>
  <si>
    <t xml:space="preserve"> 658.0.0040 TRIATLON OROPESA DEL MAR</t>
  </si>
  <si>
    <t xml:space="preserve"> 658.0.0041 GASTOS FER FUTUR</t>
  </si>
  <si>
    <t xml:space="preserve"> 658.0.0043 ESPORT AL BARRI</t>
  </si>
  <si>
    <t xml:space="preserve"> 658.0.0044 GASTOS ESPORT A L'ESCOLA</t>
  </si>
  <si>
    <t xml:space="preserve"> 658.0.0045 GASTOS ESPORT A L'ESCOLA +1</t>
  </si>
  <si>
    <t xml:space="preserve"> 658.0.0046 GASTOS PROYECTO TRIVERD</t>
  </si>
  <si>
    <t xml:space="preserve"> 658.0.0001 TASAS UTILIZACION EMBALSE</t>
  </si>
  <si>
    <t xml:space="preserve"> 658.0.0013 GASTOS CAMPUS ESCOLAR TRIATLON</t>
  </si>
  <si>
    <t xml:space="preserve"> 658.0.0014 GASTOS TRI VALENCIA 113</t>
  </si>
  <si>
    <t xml:space="preserve"> 658.0.0016 GASTOS VOLUNTARIOS</t>
  </si>
  <si>
    <t xml:space="preserve"> 658.0.0031 GASTOS EXPOJOVE</t>
  </si>
  <si>
    <t xml:space="preserve"> 658.0.0042 TRIATLON OROPESA DEL MAR - MD</t>
  </si>
  <si>
    <t>659 OTRAS GASTOS DE GESTIÓN CORRIENTE</t>
  </si>
  <si>
    <t xml:space="preserve"> 659.0.0000 OTRAS PERDIDAS EN GESTION CORRIENTE</t>
  </si>
  <si>
    <t xml:space="preserve"> 659.0.0010 INSCRIPCIONES UNIV. ALICANTE</t>
  </si>
  <si>
    <t>8. Amortización del inmovilizado.</t>
  </si>
  <si>
    <t>680 AMORTIZACION DEL INMOVILIZADO INTANGIBLE</t>
  </si>
  <si>
    <t xml:space="preserve"> 680.0.0001 DOTACION AMORTIZ.INMOVILIZ.INTANGIBLE</t>
  </si>
  <si>
    <t>681 AMORTIZACION INMOVILIZ. MATERIAL</t>
  </si>
  <si>
    <t xml:space="preserve"> 681.0.0001 DOTACION AMORTIZ. INMOV.MATERIAL</t>
  </si>
  <si>
    <t xml:space="preserve"> 681.0.0003 AMORTIZACION ACUMULADA NAVE</t>
  </si>
  <si>
    <t>9. Imputación de subvenciones de inmovilizado no financiero y otras.</t>
  </si>
  <si>
    <t>10. Excesos de provisiones.</t>
  </si>
  <si>
    <t>11. Deterioro y resultado por enajenaciones del inmovilizado.</t>
  </si>
  <si>
    <t>671 PÉRDIDAS PROC. INMOVILIZADO MATERIAL</t>
  </si>
  <si>
    <t xml:space="preserve"> 671.0.0000 Pérdidas procedentes del inmov. mat.</t>
  </si>
  <si>
    <t>771 BENEF PROC. DEL INMOVILIZADO MATERIAL</t>
  </si>
  <si>
    <t xml:space="preserve"> 771.0.0000 BENEFICIOS PROCEDENTES INMOVILIZADO MATERIAL</t>
  </si>
  <si>
    <t>12. Resultados Excepcionales</t>
  </si>
  <si>
    <t>678 GASTOS EXTRAORDINARIOS</t>
  </si>
  <si>
    <t xml:space="preserve"> 678.0.0000 GASTOS EXCEPCIONALES</t>
  </si>
  <si>
    <t xml:space="preserve"> 678.0.0001 GASTOS EXCEPCIONALES EJERCICIOS ANTERIORES</t>
  </si>
  <si>
    <t>778 INGRESOS EXTRAORDINARIOS</t>
  </si>
  <si>
    <t xml:space="preserve"> 778.0.0000 INGRESOS EXTRAORDINARIOS POR EVENTOS DEPORTIVOS</t>
  </si>
  <si>
    <t xml:space="preserve"> 778.0.0002 FIANZAS PRUEBAS (NO DEVUELTAS) - ANT.</t>
  </si>
  <si>
    <t xml:space="preserve"> 778.0.0003 FIANZA PRUEBAS (NO DEVUELTAS)</t>
  </si>
  <si>
    <t xml:space="preserve"> 778.0.0004 INGRESOS EXTRAORDINARIOS</t>
  </si>
  <si>
    <t xml:space="preserve"> 778.0.0006 INGRESOS EXTRAORDINARIOS LICENCIAS</t>
  </si>
  <si>
    <t xml:space="preserve"> 778.0.0005 INGR. EXTRAORDINARIO (HABILITAC.SIN LIC.JJDD)</t>
  </si>
  <si>
    <t>A) RESULTADO DE EXPLOTACION (1+2+3+4+5+6+7+8+9+10+11+12)</t>
  </si>
  <si>
    <t>13. Ingresos financieros</t>
  </si>
  <si>
    <t>a) De valores negociables y otros instrumentos financieros</t>
  </si>
  <si>
    <t>a.1) De entidades vinculadas</t>
  </si>
  <si>
    <t>a.2) De terceros</t>
  </si>
  <si>
    <t>769 OTROS INGRESOS FINANCIEROS</t>
  </si>
  <si>
    <t xml:space="preserve"> 769.0.0001 INGRESOS POR DIFERERNCIA REDONDEO EURO</t>
  </si>
  <si>
    <t xml:space="preserve"> 769.0.0000 DEVOLUCION INTERESES POR CANCELACION ANTICIPO SUBVENCION</t>
  </si>
  <si>
    <t>14. Gastos financieros</t>
  </si>
  <si>
    <t>a) Por deudas con entidades vinculadas</t>
  </si>
  <si>
    <t>b) Por deudas con terceros</t>
  </si>
  <si>
    <t>662 INTERESES DE DEUDAS A LARGO PLAZO</t>
  </si>
  <si>
    <t xml:space="preserve"> 662.3.0002 INTERESES BONO</t>
  </si>
  <si>
    <t xml:space="preserve"> 662.3.0003 INTERESES PRESTAMO CAIXA POPULAR - JUNIO 15</t>
  </si>
  <si>
    <t xml:space="preserve"> 662.3.0004 INTERESES PRESTAMOS ICO</t>
  </si>
  <si>
    <t>664 INTERESES POR DESCUENTOS DE EFECTOS</t>
  </si>
  <si>
    <t xml:space="preserve"> 664.0.0000 INTERESES POR DESCUENTO DE EFECTOS</t>
  </si>
  <si>
    <t>669 OTROS GASTOS FINANCIEROS</t>
  </si>
  <si>
    <t xml:space="preserve"> 669.0.0001 GASTOS POR DIFERENCIA REDONDEO EURO</t>
  </si>
  <si>
    <t xml:space="preserve"> 669.0.0003 GASTOS FINANCIEROS INTERESES ANTICIPO CONFIRMING</t>
  </si>
  <si>
    <t xml:space="preserve"> 669.0.0005 INTERÉS DE DEMORA</t>
  </si>
  <si>
    <t>c) Por actualización de provisiones</t>
  </si>
  <si>
    <t>15. Variación de valor razonable en instrumentos financieros</t>
  </si>
  <si>
    <t>a) Cartera de negociación y otros</t>
  </si>
  <si>
    <t>16. Diferencias de cambio</t>
  </si>
  <si>
    <t>768 DIFERENCIAS POSITIVAS DE CAMBIO</t>
  </si>
  <si>
    <t xml:space="preserve"> 768.0.0000 Diferencias positivas de cambio</t>
  </si>
  <si>
    <t>17. Deterioro y resultado por enajenaciones de instrumentos financieros</t>
  </si>
  <si>
    <t>18. Otros ingresos y gastos de carácter financiero</t>
  </si>
  <si>
    <t>a) Incorporación al activo de gastos financieros</t>
  </si>
  <si>
    <t>b) Ingresos financieros derivados de convenios de acreedores</t>
  </si>
  <si>
    <t>c) Resto de ingresos y gastos</t>
  </si>
  <si>
    <t>B) RESULTADO FINANCIERO (13+14+15+16+17+18)</t>
  </si>
  <si>
    <t>C) RESULTADO ANTES DE IMPUESTOS (A+B)</t>
  </si>
  <si>
    <t>19. Impuestos sobre beneficios</t>
  </si>
  <si>
    <t>D. RESULTADO DEL EJERCICIO (C + 19)</t>
  </si>
  <si>
    <t>TOTAL INGRESOS</t>
  </si>
  <si>
    <t>TOTAL GASTOS</t>
  </si>
</sst>
</file>

<file path=xl/styles.xml><?xml version="1.0" encoding="utf-8"?>
<styleSheet xmlns="http://schemas.openxmlformats.org/spreadsheetml/2006/main">
  <numFmts count="1">
    <numFmt numFmtId="164" formatCode="#,##0.00\ "/>
  </numFmts>
  <fonts count="4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23">
    <xf numFmtId="0" fontId="0" fillId="0" borderId="0" xfId="0"/>
    <xf numFmtId="4" fontId="2" fillId="0" borderId="2" xfId="1" applyNumberFormat="1" applyFont="1" applyFill="1" applyBorder="1" applyAlignment="1" applyProtection="1">
      <alignment horizontal="right" wrapText="1"/>
    </xf>
    <xf numFmtId="4" fontId="2" fillId="0" borderId="0" xfId="1" applyNumberFormat="1" applyFont="1" applyFill="1" applyAlignment="1" applyProtection="1">
      <alignment horizontal="right" wrapText="1"/>
    </xf>
    <xf numFmtId="4" fontId="2" fillId="0" borderId="0" xfId="1" applyNumberFormat="1" applyFont="1" applyFill="1" applyBorder="1" applyAlignment="1" applyProtection="1">
      <alignment horizontal="right" wrapText="1"/>
    </xf>
    <xf numFmtId="4" fontId="2" fillId="0" borderId="1" xfId="1" applyNumberFormat="1" applyFont="1" applyFill="1" applyBorder="1" applyAlignment="1" applyProtection="1">
      <alignment horizontal="right" wrapText="1"/>
    </xf>
    <xf numFmtId="4" fontId="2" fillId="0" borderId="0" xfId="1" applyNumberFormat="1" applyFont="1" applyFill="1"/>
    <xf numFmtId="4" fontId="2" fillId="0" borderId="1" xfId="0" applyNumberFormat="1" applyFont="1" applyFill="1" applyBorder="1"/>
    <xf numFmtId="0" fontId="2" fillId="0" borderId="0" xfId="0" applyFont="1" applyFill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2" fillId="0" borderId="1" xfId="0" applyFont="1" applyFill="1" applyBorder="1"/>
    <xf numFmtId="0" fontId="2" fillId="0" borderId="0" xfId="0" applyFont="1" applyFill="1"/>
    <xf numFmtId="0" fontId="2" fillId="0" borderId="2" xfId="0" applyFont="1" applyFill="1" applyBorder="1"/>
    <xf numFmtId="0" fontId="2" fillId="0" borderId="2" xfId="0" applyFont="1" applyFill="1" applyBorder="1" applyAlignment="1" applyProtection="1">
      <alignment horizontal="left"/>
    </xf>
    <xf numFmtId="164" fontId="2" fillId="0" borderId="2" xfId="0" applyNumberFormat="1" applyFont="1" applyFill="1" applyBorder="1" applyAlignment="1" applyProtection="1">
      <alignment horizontal="right" wrapText="1"/>
    </xf>
    <xf numFmtId="4" fontId="2" fillId="0" borderId="0" xfId="0" applyNumberFormat="1" applyFont="1" applyFill="1"/>
    <xf numFmtId="164" fontId="2" fillId="0" borderId="0" xfId="0" applyNumberFormat="1" applyFont="1" applyFill="1" applyAlignment="1" applyProtection="1">
      <alignment horizontal="right" wrapText="1"/>
    </xf>
    <xf numFmtId="0" fontId="2" fillId="0" borderId="1" xfId="0" applyFont="1" applyFill="1" applyBorder="1" applyAlignment="1" applyProtection="1">
      <alignment horizontal="left"/>
    </xf>
    <xf numFmtId="164" fontId="2" fillId="0" borderId="1" xfId="0" applyNumberFormat="1" applyFont="1" applyFill="1" applyBorder="1" applyAlignment="1" applyProtection="1">
      <alignment horizontal="right" wrapText="1"/>
    </xf>
    <xf numFmtId="0" fontId="2" fillId="0" borderId="3" xfId="0" applyFont="1" applyFill="1" applyBorder="1"/>
    <xf numFmtId="0" fontId="2" fillId="0" borderId="3" xfId="0" applyFont="1" applyFill="1" applyBorder="1" applyAlignment="1" applyProtection="1">
      <alignment horizontal="left"/>
    </xf>
    <xf numFmtId="164" fontId="2" fillId="0" borderId="3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4"/>
  <sheetViews>
    <sheetView tabSelected="1" topLeftCell="B1" workbookViewId="0">
      <pane ySplit="1" topLeftCell="A2" activePane="bottomLeft" state="frozen"/>
      <selection pane="bottomLeft" activeCell="I18" sqref="I18"/>
    </sheetView>
  </sheetViews>
  <sheetFormatPr baseColWidth="10" defaultRowHeight="12.75"/>
  <cols>
    <col min="1" max="4" width="6.85546875" style="10" customWidth="1"/>
    <col min="5" max="5" width="9.140625" style="10" customWidth="1"/>
    <col min="6" max="6" width="61.5703125" style="10" bestFit="1" customWidth="1"/>
    <col min="7" max="7" width="15.28515625" style="14" customWidth="1"/>
    <col min="8" max="16384" width="11.42578125" style="10"/>
  </cols>
  <sheetData>
    <row r="1" spans="1:7">
      <c r="A1" s="8" t="s">
        <v>0</v>
      </c>
      <c r="B1" s="9"/>
      <c r="C1" s="9"/>
      <c r="D1" s="9"/>
      <c r="E1" s="9"/>
      <c r="F1" s="9"/>
      <c r="G1" s="6" t="s">
        <v>1</v>
      </c>
    </row>
    <row r="2" spans="1:7">
      <c r="A2" s="11"/>
      <c r="B2" s="12" t="s">
        <v>2</v>
      </c>
      <c r="C2" s="11"/>
      <c r="D2" s="11"/>
      <c r="E2" s="11"/>
      <c r="F2" s="11"/>
      <c r="G2" s="1">
        <f>SUM(G3,G17,G29)</f>
        <v>479346.35000000003</v>
      </c>
    </row>
    <row r="3" spans="1:7">
      <c r="A3" s="11"/>
      <c r="B3" s="11"/>
      <c r="C3" s="12" t="s">
        <v>3</v>
      </c>
      <c r="D3" s="11"/>
      <c r="E3" s="11"/>
      <c r="F3" s="11"/>
      <c r="G3" s="13">
        <f>SUM(G4,G13)</f>
        <v>408288</v>
      </c>
    </row>
    <row r="4" spans="1:7">
      <c r="A4" s="11"/>
      <c r="B4" s="11"/>
      <c r="C4" s="12" t="s">
        <v>4</v>
      </c>
      <c r="D4" s="11"/>
      <c r="E4" s="11"/>
      <c r="F4" s="11"/>
      <c r="G4" s="13">
        <f>SUM(G5:G12)</f>
        <v>372123</v>
      </c>
    </row>
    <row r="5" spans="1:7">
      <c r="C5" s="7" t="s">
        <v>5</v>
      </c>
      <c r="G5" s="15">
        <v>224919</v>
      </c>
    </row>
    <row r="6" spans="1:7">
      <c r="C6" s="7" t="s">
        <v>6</v>
      </c>
      <c r="G6" s="15">
        <v>71302</v>
      </c>
    </row>
    <row r="7" spans="1:7">
      <c r="C7" s="7" t="s">
        <v>7</v>
      </c>
      <c r="G7" s="15">
        <v>21033</v>
      </c>
    </row>
    <row r="8" spans="1:7">
      <c r="C8" s="7" t="s">
        <v>8</v>
      </c>
      <c r="G8" s="15">
        <v>48786</v>
      </c>
    </row>
    <row r="9" spans="1:7">
      <c r="C9" s="7" t="s">
        <v>9</v>
      </c>
      <c r="G9" s="15">
        <v>448</v>
      </c>
    </row>
    <row r="10" spans="1:7">
      <c r="C10" s="7" t="s">
        <v>10</v>
      </c>
      <c r="G10" s="15">
        <v>1015</v>
      </c>
    </row>
    <row r="11" spans="1:7">
      <c r="C11" s="7" t="s">
        <v>11</v>
      </c>
      <c r="G11" s="15">
        <v>4620</v>
      </c>
    </row>
    <row r="12" spans="1:7">
      <c r="A12" s="9"/>
      <c r="B12" s="9"/>
      <c r="C12" s="16" t="s">
        <v>12</v>
      </c>
      <c r="D12" s="9"/>
      <c r="E12" s="9"/>
      <c r="F12" s="9"/>
      <c r="G12" s="17">
        <v>0</v>
      </c>
    </row>
    <row r="13" spans="1:7">
      <c r="A13" s="11"/>
      <c r="B13" s="11"/>
      <c r="C13" s="12" t="s">
        <v>13</v>
      </c>
      <c r="D13" s="11"/>
      <c r="E13" s="11"/>
      <c r="F13" s="11"/>
      <c r="G13" s="13">
        <f>SUM(G14:G16)</f>
        <v>36165</v>
      </c>
    </row>
    <row r="14" spans="1:7">
      <c r="C14" s="7" t="s">
        <v>14</v>
      </c>
      <c r="G14" s="15">
        <v>32565</v>
      </c>
    </row>
    <row r="15" spans="1:7">
      <c r="C15" s="7" t="s">
        <v>15</v>
      </c>
      <c r="G15" s="15">
        <v>3600</v>
      </c>
    </row>
    <row r="16" spans="1:7">
      <c r="A16" s="9"/>
      <c r="B16" s="9"/>
      <c r="C16" s="16" t="s">
        <v>16</v>
      </c>
      <c r="D16" s="9"/>
      <c r="E16" s="9"/>
      <c r="F16" s="9"/>
      <c r="G16" s="17">
        <v>0</v>
      </c>
    </row>
    <row r="17" spans="1:7">
      <c r="A17" s="9"/>
      <c r="B17" s="9"/>
      <c r="C17" s="16" t="s">
        <v>17</v>
      </c>
      <c r="D17" s="9"/>
      <c r="E17" s="9"/>
      <c r="F17" s="9"/>
      <c r="G17" s="17">
        <f>SUM(G18)</f>
        <v>21768.77</v>
      </c>
    </row>
    <row r="18" spans="1:7">
      <c r="A18" s="11"/>
      <c r="B18" s="11"/>
      <c r="C18" s="12" t="s">
        <v>18</v>
      </c>
      <c r="D18" s="11"/>
      <c r="E18" s="11"/>
      <c r="F18" s="11"/>
      <c r="G18" s="13">
        <f>SUM(G19:G28)</f>
        <v>21768.77</v>
      </c>
    </row>
    <row r="19" spans="1:7">
      <c r="C19" s="7" t="s">
        <v>19</v>
      </c>
      <c r="G19" s="15">
        <v>3535.69</v>
      </c>
    </row>
    <row r="20" spans="1:7">
      <c r="C20" s="7" t="s">
        <v>20</v>
      </c>
      <c r="G20" s="15">
        <v>2991.11</v>
      </c>
    </row>
    <row r="21" spans="1:7">
      <c r="C21" s="7" t="s">
        <v>21</v>
      </c>
      <c r="G21" s="15">
        <v>8561</v>
      </c>
    </row>
    <row r="22" spans="1:7">
      <c r="C22" s="7" t="s">
        <v>22</v>
      </c>
      <c r="G22" s="15">
        <v>1626</v>
      </c>
    </row>
    <row r="23" spans="1:7">
      <c r="C23" s="7" t="s">
        <v>23</v>
      </c>
      <c r="G23" s="15">
        <v>2403.81</v>
      </c>
    </row>
    <row r="24" spans="1:7">
      <c r="C24" s="7" t="s">
        <v>24</v>
      </c>
      <c r="G24" s="15">
        <v>2630.55</v>
      </c>
    </row>
    <row r="25" spans="1:7">
      <c r="C25" s="7" t="s">
        <v>25</v>
      </c>
      <c r="G25" s="15">
        <v>0</v>
      </c>
    </row>
    <row r="26" spans="1:7">
      <c r="C26" s="7" t="s">
        <v>26</v>
      </c>
      <c r="G26" s="15">
        <v>0</v>
      </c>
    </row>
    <row r="27" spans="1:7">
      <c r="C27" s="7" t="s">
        <v>27</v>
      </c>
      <c r="G27" s="15">
        <v>20.61</v>
      </c>
    </row>
    <row r="28" spans="1:7">
      <c r="A28" s="9"/>
      <c r="B28" s="9"/>
      <c r="C28" s="16" t="s">
        <v>28</v>
      </c>
      <c r="D28" s="9"/>
      <c r="E28" s="9"/>
      <c r="F28" s="9"/>
      <c r="G28" s="17">
        <v>0</v>
      </c>
    </row>
    <row r="29" spans="1:7">
      <c r="A29" s="11"/>
      <c r="B29" s="11"/>
      <c r="C29" s="12" t="s">
        <v>29</v>
      </c>
      <c r="D29" s="11"/>
      <c r="E29" s="11"/>
      <c r="F29" s="11"/>
      <c r="G29" s="13">
        <f>SUM(G30,G37,G42,G45)</f>
        <v>49289.58</v>
      </c>
    </row>
    <row r="30" spans="1:7">
      <c r="A30" s="11"/>
      <c r="B30" s="11"/>
      <c r="C30" s="12" t="s">
        <v>30</v>
      </c>
      <c r="D30" s="11"/>
      <c r="E30" s="11"/>
      <c r="F30" s="11"/>
      <c r="G30" s="13">
        <f>SUM(G31:G36)</f>
        <v>27790</v>
      </c>
    </row>
    <row r="31" spans="1:7">
      <c r="C31" s="7" t="s">
        <v>31</v>
      </c>
      <c r="G31" s="15">
        <v>0</v>
      </c>
    </row>
    <row r="32" spans="1:7">
      <c r="C32" s="7" t="s">
        <v>32</v>
      </c>
      <c r="G32" s="15">
        <v>26010</v>
      </c>
    </row>
    <row r="33" spans="1:7">
      <c r="C33" s="7" t="s">
        <v>33</v>
      </c>
      <c r="G33" s="15">
        <v>0</v>
      </c>
    </row>
    <row r="34" spans="1:7">
      <c r="C34" s="7" t="s">
        <v>34</v>
      </c>
      <c r="G34" s="15">
        <v>1780</v>
      </c>
    </row>
    <row r="35" spans="1:7">
      <c r="C35" s="7" t="s">
        <v>35</v>
      </c>
      <c r="G35" s="15">
        <v>0</v>
      </c>
    </row>
    <row r="36" spans="1:7">
      <c r="A36" s="9"/>
      <c r="B36" s="9"/>
      <c r="C36" s="16" t="s">
        <v>36</v>
      </c>
      <c r="D36" s="9"/>
      <c r="E36" s="9"/>
      <c r="F36" s="9"/>
      <c r="G36" s="17">
        <v>0</v>
      </c>
    </row>
    <row r="37" spans="1:7">
      <c r="A37" s="11"/>
      <c r="B37" s="11"/>
      <c r="C37" s="12" t="s">
        <v>37</v>
      </c>
      <c r="D37" s="11"/>
      <c r="E37" s="11"/>
      <c r="F37" s="11"/>
      <c r="G37" s="13">
        <f>SUM(G38:G41)</f>
        <v>9815</v>
      </c>
    </row>
    <row r="38" spans="1:7">
      <c r="C38" s="7" t="s">
        <v>38</v>
      </c>
      <c r="G38" s="15">
        <v>350</v>
      </c>
    </row>
    <row r="39" spans="1:7">
      <c r="C39" s="7" t="s">
        <v>39</v>
      </c>
      <c r="G39" s="15">
        <v>0</v>
      </c>
    </row>
    <row r="40" spans="1:7">
      <c r="C40" s="7" t="s">
        <v>40</v>
      </c>
      <c r="G40" s="15">
        <v>1160</v>
      </c>
    </row>
    <row r="41" spans="1:7">
      <c r="A41" s="9"/>
      <c r="B41" s="9"/>
      <c r="C41" s="16" t="s">
        <v>41</v>
      </c>
      <c r="D41" s="9"/>
      <c r="E41" s="9"/>
      <c r="F41" s="9"/>
      <c r="G41" s="17">
        <v>8305</v>
      </c>
    </row>
    <row r="42" spans="1:7">
      <c r="A42" s="11"/>
      <c r="B42" s="11"/>
      <c r="C42" s="12" t="s">
        <v>42</v>
      </c>
      <c r="D42" s="11"/>
      <c r="E42" s="11"/>
      <c r="F42" s="11"/>
      <c r="G42" s="13">
        <f>SUM(G43:G44)</f>
        <v>-12877.18</v>
      </c>
    </row>
    <row r="43" spans="1:7">
      <c r="C43" s="7" t="s">
        <v>43</v>
      </c>
      <c r="G43" s="15">
        <v>-12811</v>
      </c>
    </row>
    <row r="44" spans="1:7">
      <c r="A44" s="9"/>
      <c r="B44" s="9"/>
      <c r="C44" s="16" t="s">
        <v>44</v>
      </c>
      <c r="D44" s="9"/>
      <c r="E44" s="9"/>
      <c r="F44" s="9"/>
      <c r="G44" s="17">
        <v>-66.180000000000007</v>
      </c>
    </row>
    <row r="45" spans="1:7">
      <c r="A45" s="11"/>
      <c r="B45" s="11"/>
      <c r="C45" s="12" t="s">
        <v>45</v>
      </c>
      <c r="D45" s="11"/>
      <c r="E45" s="11"/>
      <c r="F45" s="11"/>
      <c r="G45" s="13">
        <f>SUM(G46:G53)</f>
        <v>24561.759999999998</v>
      </c>
    </row>
    <row r="46" spans="1:7">
      <c r="C46" s="7" t="s">
        <v>46</v>
      </c>
      <c r="G46" s="15">
        <v>14649</v>
      </c>
    </row>
    <row r="47" spans="1:7">
      <c r="C47" s="7" t="s">
        <v>47</v>
      </c>
      <c r="G47" s="15">
        <v>7841.72</v>
      </c>
    </row>
    <row r="48" spans="1:7">
      <c r="C48" s="7" t="s">
        <v>48</v>
      </c>
      <c r="G48" s="15">
        <v>564</v>
      </c>
    </row>
    <row r="49" spans="1:7">
      <c r="C49" s="7" t="s">
        <v>49</v>
      </c>
      <c r="G49" s="15">
        <v>1007.12</v>
      </c>
    </row>
    <row r="50" spans="1:7">
      <c r="C50" s="7" t="s">
        <v>50</v>
      </c>
      <c r="G50" s="15">
        <v>0</v>
      </c>
    </row>
    <row r="51" spans="1:7">
      <c r="C51" s="7" t="s">
        <v>51</v>
      </c>
      <c r="G51" s="15">
        <v>200</v>
      </c>
    </row>
    <row r="52" spans="1:7">
      <c r="C52" s="7" t="s">
        <v>52</v>
      </c>
      <c r="G52" s="15">
        <v>199.92</v>
      </c>
    </row>
    <row r="53" spans="1:7">
      <c r="A53" s="9"/>
      <c r="B53" s="9"/>
      <c r="C53" s="16" t="s">
        <v>53</v>
      </c>
      <c r="D53" s="9"/>
      <c r="E53" s="9"/>
      <c r="F53" s="9"/>
      <c r="G53" s="17">
        <v>100</v>
      </c>
    </row>
    <row r="54" spans="1:7">
      <c r="A54" s="11"/>
      <c r="B54" s="12" t="s">
        <v>54</v>
      </c>
      <c r="C54" s="11"/>
      <c r="D54" s="11"/>
      <c r="E54" s="11"/>
      <c r="F54" s="11"/>
      <c r="G54" s="13">
        <v>0</v>
      </c>
    </row>
    <row r="55" spans="1:7">
      <c r="A55" s="11"/>
      <c r="B55" s="12" t="s">
        <v>55</v>
      </c>
      <c r="C55" s="11"/>
      <c r="D55" s="11"/>
      <c r="E55" s="11"/>
      <c r="F55" s="11"/>
      <c r="G55" s="13">
        <v>0</v>
      </c>
    </row>
    <row r="56" spans="1:7">
      <c r="B56" s="7" t="s">
        <v>56</v>
      </c>
      <c r="G56" s="15">
        <v>0</v>
      </c>
    </row>
    <row r="57" spans="1:7">
      <c r="A57" s="9"/>
      <c r="B57" s="16" t="s">
        <v>57</v>
      </c>
      <c r="C57" s="9"/>
      <c r="D57" s="9"/>
      <c r="E57" s="9"/>
      <c r="F57" s="9"/>
      <c r="G57" s="17">
        <v>0</v>
      </c>
    </row>
    <row r="58" spans="1:7">
      <c r="A58" s="9"/>
      <c r="B58" s="16" t="s">
        <v>58</v>
      </c>
      <c r="C58" s="9"/>
      <c r="D58" s="9"/>
      <c r="E58" s="9"/>
      <c r="F58" s="9"/>
      <c r="G58" s="17">
        <f>SUM(G59,G84,G88)</f>
        <v>-40152.55999999999</v>
      </c>
    </row>
    <row r="59" spans="1:7">
      <c r="A59" s="11"/>
      <c r="B59" s="12" t="s">
        <v>59</v>
      </c>
      <c r="C59" s="11"/>
      <c r="D59" s="11"/>
      <c r="E59" s="11"/>
      <c r="F59" s="11"/>
      <c r="G59" s="13">
        <f>SUM(G60:G83)</f>
        <v>-26479.609999999997</v>
      </c>
    </row>
    <row r="60" spans="1:7">
      <c r="B60" s="7" t="s">
        <v>60</v>
      </c>
      <c r="G60" s="15">
        <v>-276.77999999999997</v>
      </c>
    </row>
    <row r="61" spans="1:7">
      <c r="B61" s="7" t="s">
        <v>61</v>
      </c>
      <c r="G61" s="15">
        <v>-1005</v>
      </c>
    </row>
    <row r="62" spans="1:7">
      <c r="B62" s="7" t="s">
        <v>62</v>
      </c>
      <c r="G62" s="15">
        <v>-1283.5999999999999</v>
      </c>
    </row>
    <row r="63" spans="1:7">
      <c r="B63" s="7" t="s">
        <v>63</v>
      </c>
      <c r="G63" s="15">
        <v>-102.45</v>
      </c>
    </row>
    <row r="64" spans="1:7">
      <c r="B64" s="7" t="s">
        <v>64</v>
      </c>
      <c r="G64" s="15">
        <v>-258.68</v>
      </c>
    </row>
    <row r="65" spans="2:7">
      <c r="B65" s="7" t="s">
        <v>65</v>
      </c>
      <c r="G65" s="15">
        <v>-938.25</v>
      </c>
    </row>
    <row r="66" spans="2:7">
      <c r="B66" s="7" t="s">
        <v>66</v>
      </c>
      <c r="G66" s="15">
        <v>-1808.55</v>
      </c>
    </row>
    <row r="67" spans="2:7">
      <c r="B67" s="7" t="s">
        <v>67</v>
      </c>
      <c r="G67" s="15">
        <v>-1054.5999999999999</v>
      </c>
    </row>
    <row r="68" spans="2:7">
      <c r="B68" s="7" t="s">
        <v>68</v>
      </c>
      <c r="G68" s="15">
        <v>-1395.88</v>
      </c>
    </row>
    <row r="69" spans="2:7">
      <c r="B69" s="7" t="s">
        <v>69</v>
      </c>
      <c r="G69" s="15">
        <v>-266.79000000000002</v>
      </c>
    </row>
    <row r="70" spans="2:7">
      <c r="B70" s="7" t="s">
        <v>70</v>
      </c>
      <c r="G70" s="15">
        <v>-4838.7</v>
      </c>
    </row>
    <row r="71" spans="2:7">
      <c r="B71" s="7" t="s">
        <v>71</v>
      </c>
      <c r="G71" s="15">
        <v>-1277.27</v>
      </c>
    </row>
    <row r="72" spans="2:7">
      <c r="B72" s="7" t="s">
        <v>72</v>
      </c>
      <c r="G72" s="15">
        <v>-345.48</v>
      </c>
    </row>
    <row r="73" spans="2:7">
      <c r="B73" s="7" t="s">
        <v>73</v>
      </c>
      <c r="G73" s="15">
        <v>-3264.04</v>
      </c>
    </row>
    <row r="74" spans="2:7">
      <c r="B74" s="7" t="s">
        <v>74</v>
      </c>
      <c r="G74" s="15">
        <v>-1442.03</v>
      </c>
    </row>
    <row r="75" spans="2:7">
      <c r="B75" s="7" t="s">
        <v>75</v>
      </c>
      <c r="G75" s="15">
        <v>-2711</v>
      </c>
    </row>
    <row r="76" spans="2:7">
      <c r="B76" s="7" t="s">
        <v>76</v>
      </c>
      <c r="G76" s="15">
        <v>-19.760000000000002</v>
      </c>
    </row>
    <row r="77" spans="2:7">
      <c r="B77" s="7" t="s">
        <v>77</v>
      </c>
      <c r="G77" s="15">
        <v>-646.47</v>
      </c>
    </row>
    <row r="78" spans="2:7">
      <c r="B78" s="7" t="s">
        <v>78</v>
      </c>
      <c r="G78" s="15">
        <v>-675.96</v>
      </c>
    </row>
    <row r="79" spans="2:7">
      <c r="B79" s="7" t="s">
        <v>79</v>
      </c>
      <c r="G79" s="15">
        <v>0</v>
      </c>
    </row>
    <row r="80" spans="2:7">
      <c r="B80" s="7" t="s">
        <v>80</v>
      </c>
      <c r="G80" s="15">
        <v>-967.74</v>
      </c>
    </row>
    <row r="81" spans="1:7">
      <c r="B81" s="7" t="s">
        <v>81</v>
      </c>
      <c r="G81" s="15">
        <v>-395.05</v>
      </c>
    </row>
    <row r="82" spans="1:7">
      <c r="B82" s="7" t="s">
        <v>82</v>
      </c>
      <c r="G82" s="15">
        <v>-792.96</v>
      </c>
    </row>
    <row r="83" spans="1:7">
      <c r="A83" s="9"/>
      <c r="B83" s="16" t="s">
        <v>83</v>
      </c>
      <c r="C83" s="9"/>
      <c r="D83" s="9"/>
      <c r="E83" s="9"/>
      <c r="F83" s="9"/>
      <c r="G83" s="17">
        <v>-712.57</v>
      </c>
    </row>
    <row r="84" spans="1:7">
      <c r="A84" s="11"/>
      <c r="B84" s="12" t="s">
        <v>84</v>
      </c>
      <c r="C84" s="11"/>
      <c r="D84" s="11"/>
      <c r="E84" s="11"/>
      <c r="F84" s="11"/>
      <c r="G84" s="13">
        <f>SUM(G85:G87)</f>
        <v>-17923.32</v>
      </c>
    </row>
    <row r="85" spans="1:7">
      <c r="B85" s="7" t="s">
        <v>85</v>
      </c>
      <c r="G85" s="15">
        <v>-3768.9</v>
      </c>
    </row>
    <row r="86" spans="1:7">
      <c r="B86" s="7" t="s">
        <v>86</v>
      </c>
      <c r="G86" s="15">
        <v>-3369.02</v>
      </c>
    </row>
    <row r="87" spans="1:7">
      <c r="A87" s="9"/>
      <c r="B87" s="16" t="s">
        <v>87</v>
      </c>
      <c r="C87" s="9"/>
      <c r="D87" s="9"/>
      <c r="E87" s="9"/>
      <c r="F87" s="9"/>
      <c r="G87" s="17">
        <v>-10785.4</v>
      </c>
    </row>
    <row r="88" spans="1:7">
      <c r="A88" s="9"/>
      <c r="B88" s="16" t="s">
        <v>88</v>
      </c>
      <c r="C88" s="9"/>
      <c r="D88" s="9"/>
      <c r="E88" s="9"/>
      <c r="F88" s="9"/>
      <c r="G88" s="17">
        <v>4250.37</v>
      </c>
    </row>
    <row r="89" spans="1:7">
      <c r="A89" s="11"/>
      <c r="B89" s="12" t="s">
        <v>89</v>
      </c>
      <c r="C89" s="11"/>
      <c r="D89" s="11"/>
      <c r="E89" s="11"/>
      <c r="F89" s="11"/>
      <c r="G89" s="13">
        <v>4250.37</v>
      </c>
    </row>
    <row r="90" spans="1:7">
      <c r="A90" s="11"/>
      <c r="B90" s="12" t="s">
        <v>90</v>
      </c>
      <c r="C90" s="11"/>
      <c r="D90" s="11"/>
      <c r="E90" s="11"/>
      <c r="F90" s="11"/>
      <c r="G90" s="1">
        <f>SUM(G91,G131)</f>
        <v>930231.47</v>
      </c>
    </row>
    <row r="91" spans="1:7">
      <c r="A91" s="9"/>
      <c r="B91" s="9"/>
      <c r="C91" s="16" t="s">
        <v>91</v>
      </c>
      <c r="D91" s="9"/>
      <c r="E91" s="9"/>
      <c r="F91" s="9"/>
      <c r="G91" s="17">
        <f>SUM(G123,G101,G99,G92)</f>
        <v>370288.33</v>
      </c>
    </row>
    <row r="92" spans="1:7">
      <c r="A92" s="11"/>
      <c r="B92" s="11"/>
      <c r="C92" s="12" t="s">
        <v>92</v>
      </c>
      <c r="D92" s="11"/>
      <c r="E92" s="11"/>
      <c r="F92" s="11"/>
      <c r="G92" s="13">
        <f>SUM(G93:G98)</f>
        <v>19997</v>
      </c>
    </row>
    <row r="93" spans="1:7">
      <c r="C93" s="7" t="s">
        <v>93</v>
      </c>
      <c r="G93" s="15">
        <v>4250</v>
      </c>
    </row>
    <row r="94" spans="1:7">
      <c r="C94" s="7" t="s">
        <v>94</v>
      </c>
      <c r="G94" s="15">
        <v>0</v>
      </c>
    </row>
    <row r="95" spans="1:7">
      <c r="C95" s="7" t="s">
        <v>95</v>
      </c>
      <c r="G95" s="15">
        <v>680</v>
      </c>
    </row>
    <row r="96" spans="1:7">
      <c r="C96" s="7" t="s">
        <v>96</v>
      </c>
      <c r="G96" s="15">
        <v>14706</v>
      </c>
    </row>
    <row r="97" spans="1:7">
      <c r="C97" s="7" t="s">
        <v>97</v>
      </c>
      <c r="G97" s="15">
        <v>321</v>
      </c>
    </row>
    <row r="98" spans="1:7">
      <c r="A98" s="9"/>
      <c r="B98" s="9"/>
      <c r="C98" s="16" t="s">
        <v>98</v>
      </c>
      <c r="D98" s="9"/>
      <c r="E98" s="9"/>
      <c r="F98" s="9"/>
      <c r="G98" s="17">
        <v>40</v>
      </c>
    </row>
    <row r="99" spans="1:7">
      <c r="A99" s="11"/>
      <c r="B99" s="11"/>
      <c r="C99" s="12" t="s">
        <v>99</v>
      </c>
      <c r="D99" s="11"/>
      <c r="E99" s="11"/>
      <c r="F99" s="11"/>
      <c r="G99" s="13">
        <f>G100</f>
        <v>0</v>
      </c>
    </row>
    <row r="100" spans="1:7">
      <c r="A100" s="9"/>
      <c r="B100" s="9"/>
      <c r="C100" s="16" t="s">
        <v>100</v>
      </c>
      <c r="D100" s="9"/>
      <c r="E100" s="9"/>
      <c r="F100" s="9"/>
      <c r="G100" s="17">
        <v>0</v>
      </c>
    </row>
    <row r="101" spans="1:7">
      <c r="A101" s="11"/>
      <c r="B101" s="11"/>
      <c r="C101" s="12" t="s">
        <v>101</v>
      </c>
      <c r="D101" s="11"/>
      <c r="E101" s="11"/>
      <c r="F101" s="11"/>
      <c r="G101" s="13">
        <f>SUM(G102:G122)</f>
        <v>346932.08</v>
      </c>
    </row>
    <row r="102" spans="1:7">
      <c r="C102" s="7" t="s">
        <v>102</v>
      </c>
      <c r="G102" s="15">
        <v>53316.25</v>
      </c>
    </row>
    <row r="103" spans="1:7">
      <c r="C103" s="7" t="s">
        <v>103</v>
      </c>
      <c r="G103" s="15">
        <v>4350</v>
      </c>
    </row>
    <row r="104" spans="1:7">
      <c r="C104" s="7" t="s">
        <v>104</v>
      </c>
      <c r="G104" s="15">
        <v>29531.01</v>
      </c>
    </row>
    <row r="105" spans="1:7">
      <c r="C105" s="7" t="s">
        <v>105</v>
      </c>
      <c r="G105" s="15">
        <v>6080</v>
      </c>
    </row>
    <row r="106" spans="1:7">
      <c r="C106" s="7" t="s">
        <v>106</v>
      </c>
      <c r="G106" s="15">
        <v>1112.25</v>
      </c>
    </row>
    <row r="107" spans="1:7">
      <c r="C107" s="7" t="s">
        <v>107</v>
      </c>
      <c r="G107" s="15">
        <v>70</v>
      </c>
    </row>
    <row r="108" spans="1:7">
      <c r="C108" s="7" t="s">
        <v>108</v>
      </c>
      <c r="G108" s="15">
        <v>0</v>
      </c>
    </row>
    <row r="109" spans="1:7">
      <c r="C109" s="7" t="s">
        <v>109</v>
      </c>
      <c r="G109" s="15">
        <v>74355.42</v>
      </c>
    </row>
    <row r="110" spans="1:7">
      <c r="C110" s="7" t="s">
        <v>110</v>
      </c>
      <c r="G110" s="15">
        <v>5080</v>
      </c>
    </row>
    <row r="111" spans="1:7">
      <c r="C111" s="7" t="s">
        <v>111</v>
      </c>
      <c r="G111" s="15">
        <v>29.4</v>
      </c>
    </row>
    <row r="112" spans="1:7">
      <c r="C112" s="7" t="s">
        <v>112</v>
      </c>
      <c r="G112" s="15">
        <v>116650.8</v>
      </c>
    </row>
    <row r="113" spans="1:7">
      <c r="C113" s="7" t="s">
        <v>113</v>
      </c>
      <c r="G113" s="15">
        <v>44860</v>
      </c>
    </row>
    <row r="114" spans="1:7">
      <c r="C114" s="7" t="s">
        <v>114</v>
      </c>
      <c r="G114" s="15">
        <v>6635</v>
      </c>
    </row>
    <row r="115" spans="1:7">
      <c r="C115" s="7" t="s">
        <v>115</v>
      </c>
      <c r="G115" s="15">
        <v>0</v>
      </c>
    </row>
    <row r="116" spans="1:7">
      <c r="C116" s="7" t="s">
        <v>116</v>
      </c>
      <c r="G116" s="15">
        <v>2412.9</v>
      </c>
    </row>
    <row r="117" spans="1:7">
      <c r="C117" s="7" t="s">
        <v>117</v>
      </c>
      <c r="G117" s="15">
        <v>50</v>
      </c>
    </row>
    <row r="118" spans="1:7">
      <c r="C118" s="7" t="s">
        <v>118</v>
      </c>
      <c r="G118" s="15">
        <v>75</v>
      </c>
    </row>
    <row r="119" spans="1:7">
      <c r="C119" s="7" t="s">
        <v>119</v>
      </c>
      <c r="G119" s="15">
        <v>1033.73</v>
      </c>
    </row>
    <row r="120" spans="1:7">
      <c r="C120" s="7" t="s">
        <v>120</v>
      </c>
      <c r="G120" s="15">
        <v>1090.52</v>
      </c>
    </row>
    <row r="121" spans="1:7">
      <c r="C121" s="7" t="s">
        <v>121</v>
      </c>
      <c r="G121" s="15">
        <v>199.8</v>
      </c>
    </row>
    <row r="122" spans="1:7">
      <c r="A122" s="9"/>
      <c r="B122" s="9"/>
      <c r="C122" s="16" t="s">
        <v>122</v>
      </c>
      <c r="D122" s="9"/>
      <c r="E122" s="9"/>
      <c r="F122" s="9"/>
      <c r="G122" s="17">
        <v>0</v>
      </c>
    </row>
    <row r="123" spans="1:7">
      <c r="A123" s="11"/>
      <c r="B123" s="11"/>
      <c r="C123" s="12" t="s">
        <v>123</v>
      </c>
      <c r="D123" s="11"/>
      <c r="E123" s="11"/>
      <c r="F123" s="11"/>
      <c r="G123" s="13">
        <f>SUM(G124:G130)</f>
        <v>3359.25</v>
      </c>
    </row>
    <row r="124" spans="1:7">
      <c r="C124" s="7" t="s">
        <v>124</v>
      </c>
      <c r="G124" s="15">
        <v>0</v>
      </c>
    </row>
    <row r="125" spans="1:7">
      <c r="C125" s="7" t="s">
        <v>125</v>
      </c>
      <c r="G125" s="15">
        <v>70</v>
      </c>
    </row>
    <row r="126" spans="1:7">
      <c r="C126" s="7" t="s">
        <v>126</v>
      </c>
      <c r="G126" s="15">
        <v>250</v>
      </c>
    </row>
    <row r="127" spans="1:7">
      <c r="C127" s="7" t="s">
        <v>127</v>
      </c>
      <c r="G127" s="15">
        <v>700</v>
      </c>
    </row>
    <row r="128" spans="1:7">
      <c r="C128" s="7" t="s">
        <v>128</v>
      </c>
      <c r="G128" s="15">
        <v>39</v>
      </c>
    </row>
    <row r="129" spans="1:7">
      <c r="C129" s="7" t="s">
        <v>129</v>
      </c>
      <c r="G129" s="15">
        <v>200.25</v>
      </c>
    </row>
    <row r="130" spans="1:7">
      <c r="A130" s="9"/>
      <c r="B130" s="9"/>
      <c r="C130" s="16" t="s">
        <v>130</v>
      </c>
      <c r="D130" s="9"/>
      <c r="E130" s="9"/>
      <c r="F130" s="9"/>
      <c r="G130" s="17">
        <v>2100</v>
      </c>
    </row>
    <row r="131" spans="1:7">
      <c r="A131" s="11"/>
      <c r="B131" s="11"/>
      <c r="C131" s="12" t="s">
        <v>131</v>
      </c>
      <c r="D131" s="11"/>
      <c r="E131" s="11"/>
      <c r="F131" s="11"/>
      <c r="G131" s="13">
        <f>SUM(G150,G146,G141,G137,G132)</f>
        <v>559943.14</v>
      </c>
    </row>
    <row r="132" spans="1:7">
      <c r="A132" s="11"/>
      <c r="B132" s="11"/>
      <c r="C132" s="12" t="s">
        <v>132</v>
      </c>
      <c r="D132" s="11"/>
      <c r="E132" s="11"/>
      <c r="F132" s="11"/>
      <c r="G132" s="13">
        <f>SUM(G133:G136)</f>
        <v>241250</v>
      </c>
    </row>
    <row r="133" spans="1:7">
      <c r="C133" s="7" t="s">
        <v>133</v>
      </c>
      <c r="G133" s="15">
        <v>240000</v>
      </c>
    </row>
    <row r="134" spans="1:7">
      <c r="C134" s="7" t="s">
        <v>134</v>
      </c>
      <c r="G134" s="15">
        <v>1250</v>
      </c>
    </row>
    <row r="135" spans="1:7">
      <c r="C135" s="7" t="s">
        <v>135</v>
      </c>
      <c r="G135" s="15">
        <v>0</v>
      </c>
    </row>
    <row r="136" spans="1:7">
      <c r="A136" s="9"/>
      <c r="B136" s="9"/>
      <c r="C136" s="16" t="s">
        <v>136</v>
      </c>
      <c r="D136" s="9"/>
      <c r="E136" s="9"/>
      <c r="F136" s="9"/>
      <c r="G136" s="17">
        <v>0</v>
      </c>
    </row>
    <row r="137" spans="1:7">
      <c r="A137" s="11"/>
      <c r="B137" s="11"/>
      <c r="C137" s="12" t="s">
        <v>137</v>
      </c>
      <c r="D137" s="11"/>
      <c r="E137" s="11"/>
      <c r="F137" s="11"/>
      <c r="G137" s="13">
        <f>SUM(G138:G140)</f>
        <v>66500</v>
      </c>
    </row>
    <row r="138" spans="1:7">
      <c r="C138" s="7" t="s">
        <v>138</v>
      </c>
      <c r="G138" s="15">
        <v>2500</v>
      </c>
    </row>
    <row r="139" spans="1:7">
      <c r="C139" s="7" t="s">
        <v>139</v>
      </c>
      <c r="G139" s="15">
        <v>9000</v>
      </c>
    </row>
    <row r="140" spans="1:7">
      <c r="A140" s="9"/>
      <c r="B140" s="9"/>
      <c r="C140" s="16" t="s">
        <v>140</v>
      </c>
      <c r="D140" s="9"/>
      <c r="E140" s="9"/>
      <c r="F140" s="9"/>
      <c r="G140" s="17">
        <v>55000</v>
      </c>
    </row>
    <row r="141" spans="1:7">
      <c r="A141" s="11"/>
      <c r="B141" s="11"/>
      <c r="C141" s="12" t="s">
        <v>141</v>
      </c>
      <c r="D141" s="11"/>
      <c r="E141" s="11"/>
      <c r="F141" s="11"/>
      <c r="G141" s="13">
        <f>SUM(G142:G145)</f>
        <v>124193.14</v>
      </c>
    </row>
    <row r="142" spans="1:7">
      <c r="C142" s="7" t="s">
        <v>142</v>
      </c>
      <c r="G142" s="15">
        <v>100000</v>
      </c>
    </row>
    <row r="143" spans="1:7">
      <c r="C143" s="7" t="s">
        <v>143</v>
      </c>
      <c r="G143" s="15">
        <v>3500</v>
      </c>
    </row>
    <row r="144" spans="1:7">
      <c r="C144" s="7" t="s">
        <v>144</v>
      </c>
      <c r="G144" s="15">
        <v>11000</v>
      </c>
    </row>
    <row r="145" spans="1:7">
      <c r="A145" s="9"/>
      <c r="B145" s="9"/>
      <c r="C145" s="16" t="s">
        <v>145</v>
      </c>
      <c r="D145" s="9"/>
      <c r="E145" s="9"/>
      <c r="F145" s="9"/>
      <c r="G145" s="17">
        <v>9693.14</v>
      </c>
    </row>
    <row r="146" spans="1:7">
      <c r="A146" s="9"/>
      <c r="B146" s="9"/>
      <c r="C146" s="16" t="s">
        <v>146</v>
      </c>
      <c r="D146" s="9"/>
      <c r="E146" s="9"/>
      <c r="F146" s="9"/>
      <c r="G146" s="17">
        <f>SUM(G147)</f>
        <v>7000</v>
      </c>
    </row>
    <row r="147" spans="1:7">
      <c r="A147" s="11"/>
      <c r="B147" s="11"/>
      <c r="C147" s="12" t="s">
        <v>147</v>
      </c>
      <c r="D147" s="11"/>
      <c r="E147" s="11"/>
      <c r="F147" s="11"/>
      <c r="G147" s="13">
        <v>7000</v>
      </c>
    </row>
    <row r="148" spans="1:7">
      <c r="A148" s="11"/>
      <c r="B148" s="11"/>
      <c r="C148" s="12" t="s">
        <v>148</v>
      </c>
      <c r="D148" s="11"/>
      <c r="E148" s="11"/>
      <c r="F148" s="11"/>
      <c r="G148" s="13">
        <v>0</v>
      </c>
    </row>
    <row r="149" spans="1:7">
      <c r="A149" s="11"/>
      <c r="B149" s="11"/>
      <c r="C149" s="12" t="s">
        <v>149</v>
      </c>
      <c r="D149" s="11"/>
      <c r="E149" s="11"/>
      <c r="F149" s="11"/>
      <c r="G149" s="13">
        <v>0</v>
      </c>
    </row>
    <row r="150" spans="1:7">
      <c r="A150" s="11"/>
      <c r="B150" s="11"/>
      <c r="C150" s="12" t="s">
        <v>150</v>
      </c>
      <c r="D150" s="11"/>
      <c r="E150" s="11"/>
      <c r="F150" s="11"/>
      <c r="G150" s="13">
        <f>SUM(G151:G154)</f>
        <v>121000</v>
      </c>
    </row>
    <row r="151" spans="1:7">
      <c r="C151" s="7" t="s">
        <v>151</v>
      </c>
      <c r="G151" s="15">
        <v>100000</v>
      </c>
    </row>
    <row r="152" spans="1:7">
      <c r="C152" s="7" t="s">
        <v>152</v>
      </c>
      <c r="G152" s="15">
        <v>10000</v>
      </c>
    </row>
    <row r="153" spans="1:7">
      <c r="C153" s="7" t="s">
        <v>153</v>
      </c>
      <c r="G153" s="15">
        <v>11000</v>
      </c>
    </row>
    <row r="154" spans="1:7">
      <c r="A154" s="9"/>
      <c r="B154" s="9"/>
      <c r="C154" s="16" t="s">
        <v>154</v>
      </c>
      <c r="D154" s="9"/>
      <c r="E154" s="9"/>
      <c r="F154" s="9"/>
      <c r="G154" s="17">
        <v>0</v>
      </c>
    </row>
    <row r="155" spans="1:7">
      <c r="A155" s="11"/>
      <c r="B155" s="12" t="s">
        <v>155</v>
      </c>
      <c r="C155" s="11"/>
      <c r="D155" s="11"/>
      <c r="E155" s="11"/>
      <c r="F155" s="11"/>
      <c r="G155" s="1">
        <f>SUM(G156,G218)</f>
        <v>-434743.25000000006</v>
      </c>
    </row>
    <row r="156" spans="1:7">
      <c r="A156" s="11"/>
      <c r="B156" s="11"/>
      <c r="C156" s="12" t="s">
        <v>156</v>
      </c>
      <c r="D156" s="11"/>
      <c r="E156" s="11"/>
      <c r="F156" s="11"/>
      <c r="G156" s="1">
        <f>SUM(G157,G216)</f>
        <v>-324043.25000000006</v>
      </c>
    </row>
    <row r="157" spans="1:7">
      <c r="A157" s="11"/>
      <c r="B157" s="11"/>
      <c r="C157" s="12" t="s">
        <v>157</v>
      </c>
      <c r="D157" s="11"/>
      <c r="E157" s="11"/>
      <c r="F157" s="11"/>
      <c r="G157" s="1">
        <f>SUM(G158:G215)</f>
        <v>-323543.25000000006</v>
      </c>
    </row>
    <row r="158" spans="1:7">
      <c r="C158" s="7" t="s">
        <v>158</v>
      </c>
      <c r="G158" s="2">
        <v>-29742.22</v>
      </c>
    </row>
    <row r="159" spans="1:7">
      <c r="C159" s="7" t="s">
        <v>159</v>
      </c>
      <c r="G159" s="2">
        <v>-27035.4</v>
      </c>
    </row>
    <row r="160" spans="1:7">
      <c r="C160" s="7" t="s">
        <v>160</v>
      </c>
      <c r="G160" s="2">
        <v>-27035.4</v>
      </c>
    </row>
    <row r="161" spans="3:7">
      <c r="C161" s="7" t="s">
        <v>161</v>
      </c>
      <c r="G161" s="2">
        <v>-9118.2000000000007</v>
      </c>
    </row>
    <row r="162" spans="3:7">
      <c r="C162" s="7" t="s">
        <v>162</v>
      </c>
      <c r="G162" s="2">
        <v>0</v>
      </c>
    </row>
    <row r="163" spans="3:7">
      <c r="C163" s="7" t="s">
        <v>163</v>
      </c>
      <c r="G163" s="2">
        <v>-7000</v>
      </c>
    </row>
    <row r="164" spans="3:7">
      <c r="C164" s="7" t="s">
        <v>164</v>
      </c>
      <c r="G164" s="2">
        <v>-2500</v>
      </c>
    </row>
    <row r="165" spans="3:7">
      <c r="C165" s="7" t="s">
        <v>165</v>
      </c>
      <c r="G165" s="2">
        <v>-27035.4</v>
      </c>
    </row>
    <row r="166" spans="3:7">
      <c r="C166" s="7" t="s">
        <v>166</v>
      </c>
      <c r="G166" s="14">
        <v>0</v>
      </c>
    </row>
    <row r="167" spans="3:7">
      <c r="C167" s="7" t="s">
        <v>167</v>
      </c>
      <c r="G167" s="2">
        <v>-200</v>
      </c>
    </row>
    <row r="168" spans="3:7">
      <c r="C168" s="7" t="s">
        <v>168</v>
      </c>
      <c r="G168" s="2">
        <v>-27035.4</v>
      </c>
    </row>
    <row r="169" spans="3:7">
      <c r="C169" s="7" t="s">
        <v>169</v>
      </c>
      <c r="G169" s="2">
        <v>0</v>
      </c>
    </row>
    <row r="170" spans="3:7">
      <c r="C170" s="7" t="s">
        <v>170</v>
      </c>
      <c r="G170" s="2">
        <v>-22800</v>
      </c>
    </row>
    <row r="171" spans="3:7">
      <c r="C171" s="7" t="s">
        <v>171</v>
      </c>
      <c r="G171" s="2">
        <v>-5317.17</v>
      </c>
    </row>
    <row r="172" spans="3:7">
      <c r="C172" s="7" t="s">
        <v>172</v>
      </c>
      <c r="G172" s="2">
        <v>0</v>
      </c>
    </row>
    <row r="173" spans="3:7">
      <c r="C173" s="7" t="s">
        <v>173</v>
      </c>
      <c r="G173" s="2">
        <v>-24513.360000000001</v>
      </c>
    </row>
    <row r="174" spans="3:7">
      <c r="C174" s="7" t="s">
        <v>174</v>
      </c>
      <c r="G174" s="2">
        <v>-1100</v>
      </c>
    </row>
    <row r="175" spans="3:7">
      <c r="C175" s="7" t="s">
        <v>175</v>
      </c>
      <c r="G175" s="2">
        <v>-3000</v>
      </c>
    </row>
    <row r="176" spans="3:7">
      <c r="C176" s="7" t="s">
        <v>176</v>
      </c>
      <c r="G176" s="2">
        <v>-24513.360000000001</v>
      </c>
    </row>
    <row r="177" spans="3:7">
      <c r="C177" s="7" t="s">
        <v>177</v>
      </c>
      <c r="G177" s="3">
        <v>-4500</v>
      </c>
    </row>
    <row r="178" spans="3:7">
      <c r="C178" s="7" t="s">
        <v>178</v>
      </c>
      <c r="G178" s="2">
        <v>-22800</v>
      </c>
    </row>
    <row r="179" spans="3:7">
      <c r="C179" s="7" t="s">
        <v>179</v>
      </c>
      <c r="G179" s="2">
        <v>-4000</v>
      </c>
    </row>
    <row r="180" spans="3:7">
      <c r="C180" s="7" t="s">
        <v>180</v>
      </c>
      <c r="G180" s="2">
        <v>-2000</v>
      </c>
    </row>
    <row r="181" spans="3:7">
      <c r="C181" s="7" t="s">
        <v>181</v>
      </c>
      <c r="G181" s="2">
        <v>-927.53</v>
      </c>
    </row>
    <row r="182" spans="3:7">
      <c r="C182" s="7" t="s">
        <v>182</v>
      </c>
      <c r="G182" s="2">
        <v>-3300.94</v>
      </c>
    </row>
    <row r="183" spans="3:7">
      <c r="C183" s="7" t="s">
        <v>183</v>
      </c>
      <c r="G183" s="2">
        <v>-4800</v>
      </c>
    </row>
    <row r="184" spans="3:7">
      <c r="C184" s="7" t="s">
        <v>184</v>
      </c>
      <c r="G184" s="2">
        <v>-7500</v>
      </c>
    </row>
    <row r="185" spans="3:7">
      <c r="C185" s="7" t="s">
        <v>185</v>
      </c>
      <c r="G185" s="2">
        <v>0</v>
      </c>
    </row>
    <row r="186" spans="3:7">
      <c r="C186" s="7" t="s">
        <v>186</v>
      </c>
      <c r="G186" s="2">
        <v>-1500</v>
      </c>
    </row>
    <row r="187" spans="3:7">
      <c r="C187" s="7" t="s">
        <v>187</v>
      </c>
      <c r="G187" s="2">
        <v>-1200</v>
      </c>
    </row>
    <row r="188" spans="3:7">
      <c r="C188" s="7" t="s">
        <v>188</v>
      </c>
      <c r="G188" s="2">
        <v>0</v>
      </c>
    </row>
    <row r="189" spans="3:7">
      <c r="C189" s="7" t="s">
        <v>189</v>
      </c>
      <c r="G189" s="2">
        <v>0</v>
      </c>
    </row>
    <row r="190" spans="3:7">
      <c r="C190" s="7" t="s">
        <v>190</v>
      </c>
      <c r="G190" s="2">
        <v>-22800</v>
      </c>
    </row>
    <row r="191" spans="3:7">
      <c r="C191" s="7" t="s">
        <v>191</v>
      </c>
      <c r="G191" s="2">
        <v>-1307.71</v>
      </c>
    </row>
    <row r="192" spans="3:7">
      <c r="C192" s="7" t="s">
        <v>192</v>
      </c>
      <c r="G192" s="2">
        <v>-929.96</v>
      </c>
    </row>
    <row r="193" spans="3:7">
      <c r="C193" s="7" t="s">
        <v>193</v>
      </c>
      <c r="G193" s="2">
        <v>0</v>
      </c>
    </row>
    <row r="194" spans="3:7">
      <c r="C194" s="7" t="s">
        <v>194</v>
      </c>
      <c r="G194" s="2">
        <v>0</v>
      </c>
    </row>
    <row r="195" spans="3:7">
      <c r="C195" s="7" t="s">
        <v>195</v>
      </c>
      <c r="G195" s="2">
        <v>-200</v>
      </c>
    </row>
    <row r="196" spans="3:7">
      <c r="C196" s="7" t="s">
        <v>196</v>
      </c>
      <c r="G196" s="2">
        <v>-200</v>
      </c>
    </row>
    <row r="197" spans="3:7">
      <c r="C197" s="7" t="s">
        <v>197</v>
      </c>
      <c r="G197" s="2">
        <v>-1631.2</v>
      </c>
    </row>
    <row r="198" spans="3:7">
      <c r="C198" s="7" t="s">
        <v>198</v>
      </c>
      <c r="G198" s="14">
        <v>0</v>
      </c>
    </row>
    <row r="199" spans="3:7">
      <c r="C199" s="7" t="s">
        <v>199</v>
      </c>
      <c r="G199" s="14">
        <v>0</v>
      </c>
    </row>
    <row r="200" spans="3:7">
      <c r="C200" s="7" t="s">
        <v>200</v>
      </c>
      <c r="G200" s="14">
        <v>0</v>
      </c>
    </row>
    <row r="201" spans="3:7">
      <c r="C201" s="7" t="s">
        <v>201</v>
      </c>
      <c r="G201" s="14">
        <v>0</v>
      </c>
    </row>
    <row r="202" spans="3:7">
      <c r="C202" s="7" t="s">
        <v>202</v>
      </c>
      <c r="G202" s="14">
        <v>0</v>
      </c>
    </row>
    <row r="203" spans="3:7">
      <c r="C203" s="7" t="s">
        <v>203</v>
      </c>
      <c r="G203" s="14">
        <v>0</v>
      </c>
    </row>
    <row r="204" spans="3:7">
      <c r="C204" s="7" t="s">
        <v>204</v>
      </c>
      <c r="G204" s="14">
        <v>0</v>
      </c>
    </row>
    <row r="205" spans="3:7">
      <c r="C205" s="7" t="s">
        <v>205</v>
      </c>
      <c r="G205" s="14">
        <v>0</v>
      </c>
    </row>
    <row r="206" spans="3:7">
      <c r="C206" s="7" t="s">
        <v>206</v>
      </c>
      <c r="G206" s="14">
        <v>0</v>
      </c>
    </row>
    <row r="207" spans="3:7">
      <c r="C207" s="7" t="s">
        <v>207</v>
      </c>
      <c r="G207" s="14">
        <v>0</v>
      </c>
    </row>
    <row r="208" spans="3:7">
      <c r="C208" s="7" t="s">
        <v>208</v>
      </c>
      <c r="G208" s="14">
        <v>-5500</v>
      </c>
    </row>
    <row r="209" spans="1:7">
      <c r="C209" s="7" t="s">
        <v>209</v>
      </c>
      <c r="G209" s="14">
        <v>0</v>
      </c>
    </row>
    <row r="210" spans="1:7">
      <c r="C210" s="7" t="s">
        <v>210</v>
      </c>
      <c r="G210" s="14">
        <v>0</v>
      </c>
    </row>
    <row r="211" spans="1:7">
      <c r="C211" s="7" t="s">
        <v>211</v>
      </c>
      <c r="G211" s="14">
        <v>0</v>
      </c>
    </row>
    <row r="212" spans="1:7">
      <c r="C212" s="7" t="s">
        <v>212</v>
      </c>
      <c r="G212" s="14">
        <v>0</v>
      </c>
    </row>
    <row r="213" spans="1:7">
      <c r="C213" s="7" t="s">
        <v>213</v>
      </c>
      <c r="G213" s="14">
        <v>0</v>
      </c>
    </row>
    <row r="214" spans="1:7">
      <c r="C214" s="7" t="s">
        <v>214</v>
      </c>
      <c r="G214" s="14">
        <v>-500</v>
      </c>
    </row>
    <row r="215" spans="1:7">
      <c r="A215" s="9"/>
      <c r="B215" s="9"/>
      <c r="C215" s="16" t="s">
        <v>215</v>
      </c>
      <c r="D215" s="9"/>
      <c r="E215" s="9"/>
      <c r="F215" s="9"/>
      <c r="G215" s="6">
        <v>0</v>
      </c>
    </row>
    <row r="216" spans="1:7">
      <c r="A216" s="9"/>
      <c r="B216" s="9"/>
      <c r="C216" s="16" t="s">
        <v>216</v>
      </c>
      <c r="D216" s="9"/>
      <c r="E216" s="9"/>
      <c r="F216" s="9"/>
      <c r="G216" s="4">
        <f>SUM(G217)</f>
        <v>-500</v>
      </c>
    </row>
    <row r="217" spans="1:7">
      <c r="A217" s="11"/>
      <c r="B217" s="11"/>
      <c r="C217" s="12" t="s">
        <v>217</v>
      </c>
      <c r="D217" s="11"/>
      <c r="E217" s="11"/>
      <c r="F217" s="11"/>
      <c r="G217" s="1">
        <v>-500</v>
      </c>
    </row>
    <row r="218" spans="1:7">
      <c r="A218" s="11"/>
      <c r="B218" s="11"/>
      <c r="C218" s="12" t="s">
        <v>218</v>
      </c>
      <c r="D218" s="11"/>
      <c r="E218" s="11"/>
      <c r="F218" s="11"/>
      <c r="G218" s="1">
        <f>SUM(G221,G219)</f>
        <v>-110700</v>
      </c>
    </row>
    <row r="219" spans="1:7">
      <c r="A219" s="11"/>
      <c r="B219" s="11"/>
      <c r="C219" s="12" t="s">
        <v>219</v>
      </c>
      <c r="D219" s="11"/>
      <c r="E219" s="11"/>
      <c r="F219" s="11"/>
      <c r="G219" s="1">
        <f>G220</f>
        <v>-108000</v>
      </c>
    </row>
    <row r="220" spans="1:7">
      <c r="A220" s="9"/>
      <c r="B220" s="9"/>
      <c r="C220" s="16" t="s">
        <v>220</v>
      </c>
      <c r="D220" s="9"/>
      <c r="E220" s="9"/>
      <c r="F220" s="9"/>
      <c r="G220" s="1">
        <v>-108000</v>
      </c>
    </row>
    <row r="221" spans="1:7">
      <c r="A221" s="11"/>
      <c r="B221" s="11"/>
      <c r="C221" s="12" t="s">
        <v>221</v>
      </c>
      <c r="D221" s="11"/>
      <c r="E221" s="11"/>
      <c r="F221" s="11"/>
      <c r="G221" s="1">
        <f>SUM(G222:G223)</f>
        <v>-2700</v>
      </c>
    </row>
    <row r="222" spans="1:7">
      <c r="C222" s="7" t="s">
        <v>222</v>
      </c>
      <c r="G222" s="2">
        <v>-2200</v>
      </c>
    </row>
    <row r="223" spans="1:7">
      <c r="A223" s="9"/>
      <c r="B223" s="9"/>
      <c r="C223" s="16" t="s">
        <v>223</v>
      </c>
      <c r="D223" s="9"/>
      <c r="E223" s="9"/>
      <c r="F223" s="9"/>
      <c r="G223" s="4">
        <v>-500</v>
      </c>
    </row>
    <row r="224" spans="1:7">
      <c r="A224" s="11"/>
      <c r="B224" s="12" t="s">
        <v>224</v>
      </c>
      <c r="C224" s="11"/>
      <c r="D224" s="11"/>
      <c r="E224" s="11"/>
      <c r="F224" s="11"/>
      <c r="G224" s="1">
        <f>SUM(G323,G329,G330,G225)</f>
        <v>-855592.99</v>
      </c>
    </row>
    <row r="225" spans="1:7">
      <c r="A225" s="11"/>
      <c r="B225" s="11"/>
      <c r="C225" s="12" t="s">
        <v>225</v>
      </c>
      <c r="D225" s="11"/>
      <c r="E225" s="11"/>
      <c r="F225" s="11"/>
      <c r="G225" s="1">
        <f>SUM(G288,G283,G280,G269,G257,G255,G238,G232,G226)</f>
        <v>-350175.43999999994</v>
      </c>
    </row>
    <row r="226" spans="1:7">
      <c r="A226" s="11"/>
      <c r="B226" s="11"/>
      <c r="C226" s="12" t="s">
        <v>226</v>
      </c>
      <c r="D226" s="11"/>
      <c r="E226" s="11"/>
      <c r="F226" s="11"/>
      <c r="G226" s="13">
        <f>SUM(G227:G231)</f>
        <v>-12798.829999999998</v>
      </c>
    </row>
    <row r="227" spans="1:7">
      <c r="C227" s="7" t="s">
        <v>227</v>
      </c>
      <c r="G227" s="15">
        <v>-282.98</v>
      </c>
    </row>
    <row r="228" spans="1:7">
      <c r="C228" s="7" t="s">
        <v>228</v>
      </c>
      <c r="G228" s="15">
        <v>-764.39</v>
      </c>
    </row>
    <row r="229" spans="1:7">
      <c r="C229" s="7" t="s">
        <v>229</v>
      </c>
      <c r="G229" s="15">
        <v>-11000</v>
      </c>
    </row>
    <row r="230" spans="1:7">
      <c r="C230" s="7" t="s">
        <v>230</v>
      </c>
      <c r="G230" s="15">
        <v>-311.16000000000003</v>
      </c>
    </row>
    <row r="231" spans="1:7">
      <c r="A231" s="9"/>
      <c r="B231" s="9"/>
      <c r="C231" s="16" t="s">
        <v>231</v>
      </c>
      <c r="D231" s="9"/>
      <c r="E231" s="9"/>
      <c r="F231" s="9"/>
      <c r="G231" s="17">
        <v>-440.3</v>
      </c>
    </row>
    <row r="232" spans="1:7">
      <c r="A232" s="11"/>
      <c r="B232" s="11"/>
      <c r="C232" s="12" t="s">
        <v>232</v>
      </c>
      <c r="D232" s="11"/>
      <c r="E232" s="11"/>
      <c r="F232" s="11"/>
      <c r="G232" s="13">
        <f>SUM(G233:G237)</f>
        <v>-3349.6699999999996</v>
      </c>
    </row>
    <row r="233" spans="1:7">
      <c r="C233" s="7" t="s">
        <v>233</v>
      </c>
      <c r="G233" s="15">
        <v>-1479.84</v>
      </c>
    </row>
    <row r="234" spans="1:7">
      <c r="C234" s="7" t="s">
        <v>234</v>
      </c>
      <c r="G234" s="15">
        <v>-877.73</v>
      </c>
    </row>
    <row r="235" spans="1:7">
      <c r="C235" s="7" t="s">
        <v>235</v>
      </c>
      <c r="G235" s="15">
        <v>-285</v>
      </c>
    </row>
    <row r="236" spans="1:7">
      <c r="C236" s="7" t="s">
        <v>236</v>
      </c>
      <c r="G236" s="15">
        <v>-687.1</v>
      </c>
    </row>
    <row r="237" spans="1:7">
      <c r="A237" s="9"/>
      <c r="B237" s="9"/>
      <c r="C237" s="16" t="s">
        <v>237</v>
      </c>
      <c r="D237" s="9"/>
      <c r="E237" s="9"/>
      <c r="F237" s="9"/>
      <c r="G237" s="17">
        <v>-20</v>
      </c>
    </row>
    <row r="238" spans="1:7">
      <c r="A238" s="9"/>
      <c r="B238" s="9"/>
      <c r="C238" s="16" t="s">
        <v>238</v>
      </c>
      <c r="D238" s="9"/>
      <c r="E238" s="9"/>
      <c r="F238" s="9"/>
      <c r="G238" s="17">
        <f>SUM(G239:G254)</f>
        <v>-114710.12999999999</v>
      </c>
    </row>
    <row r="239" spans="1:7">
      <c r="C239" s="7" t="s">
        <v>239</v>
      </c>
      <c r="G239" s="15">
        <v>-5437.67</v>
      </c>
    </row>
    <row r="240" spans="1:7">
      <c r="C240" s="7" t="s">
        <v>240</v>
      </c>
      <c r="G240" s="15">
        <v>-1500</v>
      </c>
    </row>
    <row r="241" spans="1:7">
      <c r="C241" s="7" t="s">
        <v>241</v>
      </c>
      <c r="G241" s="15">
        <v>0</v>
      </c>
    </row>
    <row r="242" spans="1:7">
      <c r="C242" s="7" t="s">
        <v>242</v>
      </c>
      <c r="G242" s="15">
        <v>-2200</v>
      </c>
    </row>
    <row r="243" spans="1:7">
      <c r="C243" s="7" t="s">
        <v>243</v>
      </c>
      <c r="G243" s="15">
        <v>-650</v>
      </c>
    </row>
    <row r="244" spans="1:7">
      <c r="C244" s="7" t="s">
        <v>244</v>
      </c>
      <c r="G244" s="15">
        <v>0</v>
      </c>
    </row>
    <row r="245" spans="1:7">
      <c r="C245" s="7" t="s">
        <v>245</v>
      </c>
      <c r="G245" s="15">
        <v>-632.5</v>
      </c>
    </row>
    <row r="246" spans="1:7">
      <c r="C246" s="7" t="s">
        <v>246</v>
      </c>
      <c r="G246" s="15">
        <v>-9998.61</v>
      </c>
    </row>
    <row r="247" spans="1:7">
      <c r="C247" s="7" t="s">
        <v>247</v>
      </c>
      <c r="G247" s="15">
        <v>-57044.06</v>
      </c>
    </row>
    <row r="248" spans="1:7">
      <c r="C248" s="7" t="s">
        <v>248</v>
      </c>
      <c r="G248" s="15">
        <v>-28554.77</v>
      </c>
    </row>
    <row r="249" spans="1:7">
      <c r="C249" s="7" t="s">
        <v>249</v>
      </c>
      <c r="G249" s="15">
        <v>-335.45</v>
      </c>
    </row>
    <row r="250" spans="1:7">
      <c r="C250" s="7" t="s">
        <v>250</v>
      </c>
      <c r="G250" s="15">
        <v>-5588.23</v>
      </c>
    </row>
    <row r="251" spans="1:7">
      <c r="C251" s="7" t="s">
        <v>251</v>
      </c>
      <c r="G251" s="15">
        <v>-1100</v>
      </c>
    </row>
    <row r="252" spans="1:7">
      <c r="C252" s="7" t="s">
        <v>252</v>
      </c>
      <c r="G252" s="15">
        <v>0</v>
      </c>
    </row>
    <row r="253" spans="1:7">
      <c r="C253" s="7" t="s">
        <v>253</v>
      </c>
      <c r="G253" s="15">
        <v>-468.84</v>
      </c>
    </row>
    <row r="254" spans="1:7">
      <c r="A254" s="9"/>
      <c r="B254" s="9"/>
      <c r="C254" s="16" t="s">
        <v>254</v>
      </c>
      <c r="D254" s="9"/>
      <c r="E254" s="9"/>
      <c r="F254" s="9"/>
      <c r="G254" s="17">
        <v>-1200</v>
      </c>
    </row>
    <row r="255" spans="1:7">
      <c r="A255" s="11"/>
      <c r="B255" s="11"/>
      <c r="C255" s="12" t="s">
        <v>255</v>
      </c>
      <c r="D255" s="11"/>
      <c r="E255" s="11"/>
      <c r="F255" s="11"/>
      <c r="G255" s="13">
        <v>-66.36</v>
      </c>
    </row>
    <row r="256" spans="1:7">
      <c r="A256" s="11"/>
      <c r="B256" s="11"/>
      <c r="C256" s="12" t="s">
        <v>256</v>
      </c>
      <c r="D256" s="11"/>
      <c r="E256" s="11"/>
      <c r="F256" s="11"/>
      <c r="G256" s="13">
        <v>-66.36</v>
      </c>
    </row>
    <row r="257" spans="1:7">
      <c r="A257" s="11"/>
      <c r="B257" s="11"/>
      <c r="C257" s="12" t="s">
        <v>257</v>
      </c>
      <c r="D257" s="11"/>
      <c r="E257" s="11"/>
      <c r="F257" s="11"/>
      <c r="G257" s="13">
        <f>SUM(G258:G268)</f>
        <v>-141224.49</v>
      </c>
    </row>
    <row r="258" spans="1:7">
      <c r="C258" s="7" t="s">
        <v>258</v>
      </c>
      <c r="G258" s="15">
        <v>-118000</v>
      </c>
    </row>
    <row r="259" spans="1:7">
      <c r="C259" s="7" t="s">
        <v>259</v>
      </c>
      <c r="G259" s="15">
        <v>-18000</v>
      </c>
    </row>
    <row r="260" spans="1:7">
      <c r="C260" s="7" t="s">
        <v>260</v>
      </c>
      <c r="G260" s="15">
        <v>-811.12</v>
      </c>
    </row>
    <row r="261" spans="1:7">
      <c r="C261" s="7" t="s">
        <v>261</v>
      </c>
      <c r="G261" s="15">
        <v>-365.09</v>
      </c>
    </row>
    <row r="262" spans="1:7">
      <c r="C262" s="7" t="s">
        <v>262</v>
      </c>
      <c r="G262" s="15">
        <v>-653.45000000000005</v>
      </c>
    </row>
    <row r="263" spans="1:7">
      <c r="C263" s="7" t="s">
        <v>263</v>
      </c>
      <c r="G263" s="15">
        <v>-606.59</v>
      </c>
    </row>
    <row r="264" spans="1:7">
      <c r="C264" s="7" t="s">
        <v>264</v>
      </c>
      <c r="G264" s="15">
        <v>-669.55</v>
      </c>
    </row>
    <row r="265" spans="1:7">
      <c r="C265" s="7" t="s">
        <v>265</v>
      </c>
      <c r="G265" s="15">
        <v>-530.75</v>
      </c>
    </row>
    <row r="266" spans="1:7">
      <c r="C266" s="7" t="s">
        <v>266</v>
      </c>
      <c r="G266" s="15">
        <v>0</v>
      </c>
    </row>
    <row r="267" spans="1:7">
      <c r="C267" s="7" t="s">
        <v>267</v>
      </c>
      <c r="G267" s="15">
        <v>0</v>
      </c>
    </row>
    <row r="268" spans="1:7">
      <c r="A268" s="9"/>
      <c r="B268" s="9"/>
      <c r="C268" s="16" t="s">
        <v>268</v>
      </c>
      <c r="D268" s="9"/>
      <c r="E268" s="9"/>
      <c r="F268" s="9"/>
      <c r="G268" s="17">
        <v>-1587.94</v>
      </c>
    </row>
    <row r="269" spans="1:7">
      <c r="A269" s="11"/>
      <c r="B269" s="11"/>
      <c r="C269" s="12" t="s">
        <v>269</v>
      </c>
      <c r="D269" s="11"/>
      <c r="E269" s="11"/>
      <c r="F269" s="11"/>
      <c r="G269" s="13">
        <f>SUM(G270:G279)</f>
        <v>-2342.17</v>
      </c>
    </row>
    <row r="270" spans="1:7">
      <c r="C270" s="7" t="s">
        <v>270</v>
      </c>
      <c r="G270" s="15">
        <v>-46.09</v>
      </c>
    </row>
    <row r="271" spans="1:7">
      <c r="C271" s="7" t="s">
        <v>271</v>
      </c>
      <c r="G271" s="15">
        <v>-5.09</v>
      </c>
    </row>
    <row r="272" spans="1:7">
      <c r="C272" s="7" t="s">
        <v>272</v>
      </c>
      <c r="G272" s="15">
        <v>-686.93</v>
      </c>
    </row>
    <row r="273" spans="1:7">
      <c r="C273" s="7" t="s">
        <v>273</v>
      </c>
      <c r="G273" s="15">
        <v>0</v>
      </c>
    </row>
    <row r="274" spans="1:7">
      <c r="C274" s="7" t="s">
        <v>274</v>
      </c>
      <c r="G274" s="15">
        <v>0</v>
      </c>
    </row>
    <row r="275" spans="1:7">
      <c r="C275" s="7" t="s">
        <v>275</v>
      </c>
      <c r="G275" s="15">
        <v>-912.64</v>
      </c>
    </row>
    <row r="276" spans="1:7">
      <c r="C276" s="7" t="s">
        <v>276</v>
      </c>
      <c r="G276" s="15">
        <v>-564.22</v>
      </c>
    </row>
    <row r="277" spans="1:7">
      <c r="C277" s="7" t="s">
        <v>277</v>
      </c>
      <c r="G277" s="15">
        <v>0</v>
      </c>
    </row>
    <row r="278" spans="1:7">
      <c r="C278" s="7" t="s">
        <v>278</v>
      </c>
      <c r="G278" s="15">
        <v>-120</v>
      </c>
    </row>
    <row r="279" spans="1:7">
      <c r="A279" s="9"/>
      <c r="B279" s="9"/>
      <c r="C279" s="16" t="s">
        <v>279</v>
      </c>
      <c r="D279" s="9"/>
      <c r="E279" s="9"/>
      <c r="F279" s="9"/>
      <c r="G279" s="17">
        <v>-7.2</v>
      </c>
    </row>
    <row r="280" spans="1:7">
      <c r="A280" s="11"/>
      <c r="B280" s="11"/>
      <c r="C280" s="12" t="s">
        <v>280</v>
      </c>
      <c r="D280" s="11"/>
      <c r="E280" s="11"/>
      <c r="F280" s="11"/>
      <c r="G280" s="13">
        <f>SUM(G281:G282)</f>
        <v>-36281.979999999996</v>
      </c>
    </row>
    <row r="281" spans="1:7">
      <c r="A281" s="18"/>
      <c r="B281" s="18"/>
      <c r="C281" s="19" t="s">
        <v>281</v>
      </c>
      <c r="D281" s="18"/>
      <c r="E281" s="18"/>
      <c r="F281" s="18"/>
      <c r="G281" s="20">
        <v>-213.96</v>
      </c>
    </row>
    <row r="282" spans="1:7">
      <c r="A282" s="9"/>
      <c r="B282" s="9"/>
      <c r="C282" s="16" t="s">
        <v>282</v>
      </c>
      <c r="D282" s="9"/>
      <c r="E282" s="9"/>
      <c r="F282" s="9"/>
      <c r="G282" s="17">
        <v>-36068.019999999997</v>
      </c>
    </row>
    <row r="283" spans="1:7">
      <c r="A283" s="11"/>
      <c r="B283" s="11"/>
      <c r="C283" s="12" t="s">
        <v>283</v>
      </c>
      <c r="D283" s="11"/>
      <c r="E283" s="11"/>
      <c r="F283" s="11"/>
      <c r="G283" s="13">
        <f>SUM(G284:G287)</f>
        <v>-8418.2999999999993</v>
      </c>
    </row>
    <row r="284" spans="1:7">
      <c r="C284" s="7" t="s">
        <v>284</v>
      </c>
      <c r="G284" s="15">
        <v>-697.01</v>
      </c>
    </row>
    <row r="285" spans="1:7">
      <c r="C285" s="7" t="s">
        <v>285</v>
      </c>
      <c r="G285" s="15">
        <v>-5500</v>
      </c>
    </row>
    <row r="286" spans="1:7">
      <c r="C286" s="7" t="s">
        <v>286</v>
      </c>
      <c r="G286" s="15">
        <v>-221.29</v>
      </c>
    </row>
    <row r="287" spans="1:7">
      <c r="A287" s="9"/>
      <c r="B287" s="9"/>
      <c r="C287" s="16" t="s">
        <v>287</v>
      </c>
      <c r="D287" s="9"/>
      <c r="E287" s="9"/>
      <c r="F287" s="9"/>
      <c r="G287" s="17">
        <v>-2000</v>
      </c>
    </row>
    <row r="288" spans="1:7">
      <c r="A288" s="11"/>
      <c r="B288" s="11"/>
      <c r="C288" s="12" t="s">
        <v>288</v>
      </c>
      <c r="D288" s="11"/>
      <c r="E288" s="11"/>
      <c r="F288" s="11"/>
      <c r="G288" s="13">
        <f>SUM(G289:G322)</f>
        <v>-30983.509999999995</v>
      </c>
    </row>
    <row r="289" spans="3:7">
      <c r="C289" s="7" t="s">
        <v>289</v>
      </c>
      <c r="G289" s="15">
        <v>-1421.95</v>
      </c>
    </row>
    <row r="290" spans="3:7">
      <c r="C290" s="7" t="s">
        <v>290</v>
      </c>
      <c r="G290" s="15">
        <v>-700</v>
      </c>
    </row>
    <row r="291" spans="3:7">
      <c r="C291" s="7" t="s">
        <v>291</v>
      </c>
      <c r="G291" s="15">
        <v>-137.29</v>
      </c>
    </row>
    <row r="292" spans="3:7">
      <c r="C292" s="7" t="s">
        <v>292</v>
      </c>
      <c r="G292" s="15">
        <v>-357.53</v>
      </c>
    </row>
    <row r="293" spans="3:7">
      <c r="C293" s="7" t="s">
        <v>293</v>
      </c>
      <c r="G293" s="15">
        <v>-1325</v>
      </c>
    </row>
    <row r="294" spans="3:7">
      <c r="C294" s="7" t="s">
        <v>294</v>
      </c>
      <c r="G294" s="15">
        <v>-1077.07</v>
      </c>
    </row>
    <row r="295" spans="3:7">
      <c r="C295" s="7" t="s">
        <v>295</v>
      </c>
      <c r="G295" s="15">
        <v>-58.6</v>
      </c>
    </row>
    <row r="296" spans="3:7">
      <c r="C296" s="7" t="s">
        <v>296</v>
      </c>
      <c r="G296" s="15">
        <v>-2750</v>
      </c>
    </row>
    <row r="297" spans="3:7">
      <c r="C297" s="7" t="s">
        <v>297</v>
      </c>
      <c r="G297" s="15">
        <v>-9970.24</v>
      </c>
    </row>
    <row r="298" spans="3:7">
      <c r="C298" s="7" t="s">
        <v>298</v>
      </c>
      <c r="G298" s="15">
        <v>-253.58</v>
      </c>
    </row>
    <row r="299" spans="3:7">
      <c r="C299" s="7" t="s">
        <v>299</v>
      </c>
      <c r="G299" s="15">
        <v>-563</v>
      </c>
    </row>
    <row r="300" spans="3:7">
      <c r="C300" s="7" t="s">
        <v>300</v>
      </c>
      <c r="G300" s="15">
        <v>-51.55</v>
      </c>
    </row>
    <row r="301" spans="3:7">
      <c r="C301" s="7" t="s">
        <v>301</v>
      </c>
      <c r="G301" s="15">
        <v>-1912.39</v>
      </c>
    </row>
    <row r="302" spans="3:7">
      <c r="C302" s="7" t="s">
        <v>302</v>
      </c>
      <c r="G302" s="15">
        <v>-123.76</v>
      </c>
    </row>
    <row r="303" spans="3:7">
      <c r="C303" s="7" t="s">
        <v>303</v>
      </c>
      <c r="G303" s="15">
        <v>-100</v>
      </c>
    </row>
    <row r="304" spans="3:7">
      <c r="C304" s="7" t="s">
        <v>304</v>
      </c>
      <c r="G304" s="15">
        <v>-500</v>
      </c>
    </row>
    <row r="305" spans="3:7">
      <c r="C305" s="7" t="s">
        <v>305</v>
      </c>
      <c r="G305" s="15">
        <v>-105</v>
      </c>
    </row>
    <row r="306" spans="3:7">
      <c r="C306" s="7" t="s">
        <v>306</v>
      </c>
      <c r="G306" s="15">
        <v>-1300</v>
      </c>
    </row>
    <row r="307" spans="3:7">
      <c r="C307" s="7" t="s">
        <v>307</v>
      </c>
      <c r="G307" s="15">
        <v>0</v>
      </c>
    </row>
    <row r="308" spans="3:7">
      <c r="C308" s="7" t="s">
        <v>308</v>
      </c>
      <c r="G308" s="15">
        <v>0</v>
      </c>
    </row>
    <row r="309" spans="3:7">
      <c r="C309" s="7" t="s">
        <v>309</v>
      </c>
      <c r="G309" s="15">
        <v>-500</v>
      </c>
    </row>
    <row r="310" spans="3:7">
      <c r="C310" s="7" t="s">
        <v>310</v>
      </c>
      <c r="G310" s="15">
        <v>-27.27</v>
      </c>
    </row>
    <row r="311" spans="3:7">
      <c r="C311" s="7" t="s">
        <v>311</v>
      </c>
      <c r="G311" s="15">
        <v>-339.5</v>
      </c>
    </row>
    <row r="312" spans="3:7">
      <c r="C312" s="7" t="s">
        <v>312</v>
      </c>
      <c r="G312" s="15">
        <v>-336.29</v>
      </c>
    </row>
    <row r="313" spans="3:7">
      <c r="C313" s="7" t="s">
        <v>313</v>
      </c>
      <c r="G313" s="15">
        <v>-498.6</v>
      </c>
    </row>
    <row r="314" spans="3:7">
      <c r="C314" s="7" t="s">
        <v>314</v>
      </c>
      <c r="G314" s="15">
        <v>-303.12</v>
      </c>
    </row>
    <row r="315" spans="3:7">
      <c r="C315" s="7" t="s">
        <v>315</v>
      </c>
      <c r="G315" s="15">
        <v>-93.54</v>
      </c>
    </row>
    <row r="316" spans="3:7">
      <c r="C316" s="7" t="s">
        <v>316</v>
      </c>
      <c r="G316" s="15">
        <v>-633.32000000000005</v>
      </c>
    </row>
    <row r="317" spans="3:7">
      <c r="C317" s="7" t="s">
        <v>317</v>
      </c>
      <c r="G317" s="15">
        <v>-648</v>
      </c>
    </row>
    <row r="318" spans="3:7">
      <c r="C318" s="7" t="s">
        <v>318</v>
      </c>
      <c r="G318" s="15">
        <v>-132.16999999999999</v>
      </c>
    </row>
    <row r="319" spans="3:7">
      <c r="C319" s="7" t="s">
        <v>319</v>
      </c>
      <c r="G319" s="15">
        <v>-3021.07</v>
      </c>
    </row>
    <row r="320" spans="3:7">
      <c r="C320" s="7" t="s">
        <v>320</v>
      </c>
      <c r="G320" s="15">
        <v>-625</v>
      </c>
    </row>
    <row r="321" spans="1:7">
      <c r="C321" s="7" t="s">
        <v>321</v>
      </c>
      <c r="G321" s="15">
        <v>-956.01</v>
      </c>
    </row>
    <row r="322" spans="1:7">
      <c r="A322" s="9"/>
      <c r="B322" s="9"/>
      <c r="C322" s="16" t="s">
        <v>322</v>
      </c>
      <c r="D322" s="9"/>
      <c r="E322" s="9"/>
      <c r="F322" s="9"/>
      <c r="G322" s="17">
        <v>-162.66</v>
      </c>
    </row>
    <row r="323" spans="1:7">
      <c r="A323" s="11"/>
      <c r="B323" s="11"/>
      <c r="C323" s="12" t="s">
        <v>323</v>
      </c>
      <c r="D323" s="11"/>
      <c r="E323" s="11"/>
      <c r="F323" s="11"/>
      <c r="G323" s="13">
        <f>SUM(G327,G324)</f>
        <v>-80621.279999999999</v>
      </c>
    </row>
    <row r="324" spans="1:7">
      <c r="A324" s="11"/>
      <c r="B324" s="11"/>
      <c r="C324" s="12" t="s">
        <v>324</v>
      </c>
      <c r="D324" s="11"/>
      <c r="E324" s="11"/>
      <c r="F324" s="11"/>
      <c r="G324" s="13">
        <v>-188.91</v>
      </c>
    </row>
    <row r="325" spans="1:7">
      <c r="C325" s="7" t="s">
        <v>325</v>
      </c>
      <c r="G325" s="15">
        <v>-195.7</v>
      </c>
    </row>
    <row r="326" spans="1:7">
      <c r="A326" s="9"/>
      <c r="B326" s="9"/>
      <c r="C326" s="16" t="s">
        <v>326</v>
      </c>
      <c r="D326" s="9"/>
      <c r="E326" s="9"/>
      <c r="F326" s="9"/>
      <c r="G326" s="17">
        <v>0</v>
      </c>
    </row>
    <row r="327" spans="1:7">
      <c r="A327" s="11"/>
      <c r="B327" s="11"/>
      <c r="C327" s="12" t="s">
        <v>327</v>
      </c>
      <c r="D327" s="11"/>
      <c r="E327" s="11"/>
      <c r="F327" s="11"/>
      <c r="G327" s="13">
        <v>-80432.37</v>
      </c>
    </row>
    <row r="328" spans="1:7">
      <c r="A328" s="11"/>
      <c r="B328" s="11"/>
      <c r="C328" s="12" t="s">
        <v>328</v>
      </c>
      <c r="D328" s="11"/>
      <c r="E328" s="11"/>
      <c r="F328" s="11"/>
      <c r="G328" s="13">
        <v>-80432.37</v>
      </c>
    </row>
    <row r="329" spans="1:7">
      <c r="A329" s="11"/>
      <c r="B329" s="11"/>
      <c r="C329" s="12" t="s">
        <v>329</v>
      </c>
      <c r="D329" s="11"/>
      <c r="E329" s="11"/>
      <c r="F329" s="11"/>
      <c r="G329" s="13">
        <v>0</v>
      </c>
    </row>
    <row r="330" spans="1:7">
      <c r="A330" s="11"/>
      <c r="B330" s="11"/>
      <c r="C330" s="12" t="s">
        <v>330</v>
      </c>
      <c r="D330" s="11"/>
      <c r="E330" s="11"/>
      <c r="F330" s="11"/>
      <c r="G330" s="13">
        <f>SUM(G336,G331,G341,G344,G349,G365,G388)</f>
        <v>-424796.27</v>
      </c>
    </row>
    <row r="331" spans="1:7">
      <c r="A331" s="11"/>
      <c r="B331" s="11"/>
      <c r="C331" s="12" t="s">
        <v>331</v>
      </c>
      <c r="D331" s="11"/>
      <c r="E331" s="11"/>
      <c r="F331" s="11"/>
      <c r="G331" s="13">
        <v>-9075.48</v>
      </c>
    </row>
    <row r="332" spans="1:7">
      <c r="C332" s="7" t="s">
        <v>332</v>
      </c>
      <c r="G332" s="15">
        <v>-4000</v>
      </c>
    </row>
    <row r="333" spans="1:7">
      <c r="C333" s="7" t="s">
        <v>333</v>
      </c>
      <c r="G333" s="15">
        <v>-1200</v>
      </c>
    </row>
    <row r="334" spans="1:7">
      <c r="C334" s="7" t="s">
        <v>334</v>
      </c>
      <c r="G334" s="15">
        <v>-1975.48</v>
      </c>
    </row>
    <row r="335" spans="1:7">
      <c r="A335" s="9"/>
      <c r="B335" s="9"/>
      <c r="C335" s="16" t="s">
        <v>335</v>
      </c>
      <c r="D335" s="9"/>
      <c r="E335" s="9"/>
      <c r="F335" s="9"/>
      <c r="G335" s="17">
        <v>-1900</v>
      </c>
    </row>
    <row r="336" spans="1:7">
      <c r="A336" s="11"/>
      <c r="B336" s="11"/>
      <c r="C336" s="12" t="s">
        <v>336</v>
      </c>
      <c r="D336" s="11"/>
      <c r="E336" s="11"/>
      <c r="F336" s="11"/>
      <c r="G336" s="13">
        <f>SUM(G337:G340)</f>
        <v>-39051.199999999997</v>
      </c>
    </row>
    <row r="337" spans="1:7">
      <c r="C337" s="7" t="s">
        <v>337</v>
      </c>
      <c r="G337" s="15">
        <v>-200</v>
      </c>
    </row>
    <row r="338" spans="1:7">
      <c r="C338" s="7" t="s">
        <v>338</v>
      </c>
      <c r="G338" s="15">
        <v>-38671</v>
      </c>
    </row>
    <row r="339" spans="1:7">
      <c r="C339" s="7" t="s">
        <v>339</v>
      </c>
      <c r="G339" s="15">
        <v>-130.19999999999999</v>
      </c>
    </row>
    <row r="340" spans="1:7">
      <c r="A340" s="9"/>
      <c r="B340" s="9"/>
      <c r="C340" s="16" t="s">
        <v>340</v>
      </c>
      <c r="D340" s="9"/>
      <c r="E340" s="9"/>
      <c r="F340" s="9"/>
      <c r="G340" s="17">
        <v>-50</v>
      </c>
    </row>
    <row r="341" spans="1:7">
      <c r="A341" s="11"/>
      <c r="B341" s="11"/>
      <c r="C341" s="12" t="s">
        <v>341</v>
      </c>
      <c r="D341" s="11"/>
      <c r="E341" s="11"/>
      <c r="F341" s="11"/>
      <c r="G341" s="13">
        <f>SUM(G342:G343)</f>
        <v>-3950</v>
      </c>
    </row>
    <row r="342" spans="1:7">
      <c r="C342" s="7" t="s">
        <v>342</v>
      </c>
      <c r="G342" s="15">
        <v>-1700</v>
      </c>
    </row>
    <row r="343" spans="1:7">
      <c r="A343" s="9"/>
      <c r="B343" s="9"/>
      <c r="C343" s="16" t="s">
        <v>343</v>
      </c>
      <c r="D343" s="9"/>
      <c r="E343" s="9"/>
      <c r="F343" s="9"/>
      <c r="G343" s="17">
        <v>-2250</v>
      </c>
    </row>
    <row r="344" spans="1:7">
      <c r="A344" s="11"/>
      <c r="B344" s="11"/>
      <c r="C344" s="12" t="s">
        <v>344</v>
      </c>
      <c r="D344" s="11"/>
      <c r="E344" s="11"/>
      <c r="F344" s="11"/>
      <c r="G344" s="13">
        <f>SUM(G345:G348)</f>
        <v>-21570</v>
      </c>
    </row>
    <row r="345" spans="1:7">
      <c r="C345" s="7" t="s">
        <v>345</v>
      </c>
      <c r="G345" s="15">
        <v>-11148.39</v>
      </c>
    </row>
    <row r="346" spans="1:7">
      <c r="C346" s="7" t="s">
        <v>346</v>
      </c>
      <c r="G346" s="15">
        <v>-4883.6099999999997</v>
      </c>
    </row>
    <row r="347" spans="1:7">
      <c r="C347" s="7" t="s">
        <v>347</v>
      </c>
      <c r="G347" s="15">
        <v>-4848.5</v>
      </c>
    </row>
    <row r="348" spans="1:7">
      <c r="A348" s="9"/>
      <c r="B348" s="9"/>
      <c r="C348" s="16" t="s">
        <v>348</v>
      </c>
      <c r="D348" s="9"/>
      <c r="E348" s="9"/>
      <c r="F348" s="9"/>
      <c r="G348" s="17">
        <v>-689.5</v>
      </c>
    </row>
    <row r="349" spans="1:7">
      <c r="A349" s="11"/>
      <c r="B349" s="11"/>
      <c r="C349" s="12" t="s">
        <v>349</v>
      </c>
      <c r="D349" s="11"/>
      <c r="E349" s="11"/>
      <c r="F349" s="11"/>
      <c r="G349" s="13">
        <f>SUM(G350:G364)</f>
        <v>-8652.4499999999989</v>
      </c>
    </row>
    <row r="350" spans="1:7">
      <c r="C350" s="7" t="s">
        <v>350</v>
      </c>
      <c r="G350" s="15">
        <v>-139.77000000000001</v>
      </c>
    </row>
    <row r="351" spans="1:7">
      <c r="C351" s="7" t="s">
        <v>351</v>
      </c>
      <c r="G351" s="15">
        <v>-851.61</v>
      </c>
    </row>
    <row r="352" spans="1:7">
      <c r="C352" s="7" t="s">
        <v>352</v>
      </c>
      <c r="G352" s="15">
        <v>-1000</v>
      </c>
    </row>
    <row r="353" spans="1:7">
      <c r="C353" s="7" t="s">
        <v>353</v>
      </c>
      <c r="G353" s="15">
        <v>-485.1</v>
      </c>
    </row>
    <row r="354" spans="1:7">
      <c r="C354" s="7" t="s">
        <v>354</v>
      </c>
      <c r="G354" s="15">
        <v>-89.85</v>
      </c>
    </row>
    <row r="355" spans="1:7">
      <c r="C355" s="7" t="s">
        <v>355</v>
      </c>
      <c r="G355" s="15">
        <v>-356.66</v>
      </c>
    </row>
    <row r="356" spans="1:7">
      <c r="C356" s="7" t="s">
        <v>356</v>
      </c>
      <c r="G356" s="15">
        <v>-656.03</v>
      </c>
    </row>
    <row r="357" spans="1:7">
      <c r="C357" s="7" t="s">
        <v>357</v>
      </c>
      <c r="G357" s="15">
        <v>-862.24</v>
      </c>
    </row>
    <row r="358" spans="1:7">
      <c r="C358" s="7" t="s">
        <v>358</v>
      </c>
      <c r="G358" s="15">
        <v>-3500</v>
      </c>
    </row>
    <row r="359" spans="1:7">
      <c r="C359" s="7" t="s">
        <v>359</v>
      </c>
      <c r="G359" s="15">
        <v>0</v>
      </c>
    </row>
    <row r="360" spans="1:7">
      <c r="C360" s="7" t="s">
        <v>360</v>
      </c>
      <c r="G360" s="15">
        <v>-127.45</v>
      </c>
    </row>
    <row r="361" spans="1:7">
      <c r="C361" s="7" t="s">
        <v>361</v>
      </c>
      <c r="G361" s="15">
        <v>-54.55</v>
      </c>
    </row>
    <row r="362" spans="1:7">
      <c r="C362" s="7" t="s">
        <v>362</v>
      </c>
      <c r="G362" s="15">
        <v>-24.79</v>
      </c>
    </row>
    <row r="363" spans="1:7">
      <c r="C363" s="7" t="s">
        <v>363</v>
      </c>
      <c r="G363" s="15">
        <v>-4.4000000000000004</v>
      </c>
    </row>
    <row r="364" spans="1:7">
      <c r="A364" s="9"/>
      <c r="B364" s="9"/>
      <c r="C364" s="16" t="s">
        <v>364</v>
      </c>
      <c r="D364" s="9"/>
      <c r="E364" s="9"/>
      <c r="F364" s="9"/>
      <c r="G364" s="17">
        <v>-500</v>
      </c>
    </row>
    <row r="365" spans="1:7">
      <c r="A365" s="11"/>
      <c r="B365" s="11"/>
      <c r="C365" s="12" t="s">
        <v>365</v>
      </c>
      <c r="D365" s="11"/>
      <c r="E365" s="11"/>
      <c r="F365" s="11"/>
      <c r="G365" s="13">
        <f>SUM(G366:G387)</f>
        <v>-341933.14</v>
      </c>
    </row>
    <row r="366" spans="1:7">
      <c r="C366" s="7" t="s">
        <v>366</v>
      </c>
      <c r="G366" s="15">
        <v>0</v>
      </c>
    </row>
    <row r="367" spans="1:7">
      <c r="C367" s="7" t="s">
        <v>367</v>
      </c>
      <c r="G367" s="15">
        <v>-159203.13</v>
      </c>
    </row>
    <row r="368" spans="1:7">
      <c r="C368" s="7" t="s">
        <v>368</v>
      </c>
      <c r="G368" s="15">
        <v>-69939.25</v>
      </c>
    </row>
    <row r="369" spans="3:7">
      <c r="C369" s="7" t="s">
        <v>369</v>
      </c>
      <c r="G369" s="15">
        <v>-6.9</v>
      </c>
    </row>
    <row r="370" spans="3:7">
      <c r="C370" s="7" t="s">
        <v>370</v>
      </c>
      <c r="G370" s="15">
        <v>-3851.85</v>
      </c>
    </row>
    <row r="371" spans="3:7">
      <c r="C371" s="7" t="s">
        <v>371</v>
      </c>
      <c r="G371" s="15">
        <v>-1200</v>
      </c>
    </row>
    <row r="372" spans="3:7">
      <c r="C372" s="7" t="s">
        <v>372</v>
      </c>
      <c r="G372" s="15">
        <v>-6606.19</v>
      </c>
    </row>
    <row r="373" spans="3:7">
      <c r="C373" s="7" t="s">
        <v>373</v>
      </c>
      <c r="G373" s="15">
        <v>-48345.56</v>
      </c>
    </row>
    <row r="374" spans="3:7">
      <c r="C374" s="7" t="s">
        <v>374</v>
      </c>
      <c r="G374" s="15">
        <v>-1030</v>
      </c>
    </row>
    <row r="375" spans="3:7">
      <c r="C375" s="7" t="s">
        <v>375</v>
      </c>
      <c r="G375" s="15">
        <v>-1500</v>
      </c>
    </row>
    <row r="376" spans="3:7">
      <c r="C376" s="7" t="s">
        <v>376</v>
      </c>
      <c r="G376" s="15">
        <v>-8467.98</v>
      </c>
    </row>
    <row r="377" spans="3:7">
      <c r="C377" s="7" t="s">
        <v>377</v>
      </c>
      <c r="G377" s="15">
        <v>-32360.83</v>
      </c>
    </row>
    <row r="378" spans="3:7">
      <c r="C378" s="7" t="s">
        <v>378</v>
      </c>
      <c r="G378" s="15">
        <v>0</v>
      </c>
    </row>
    <row r="379" spans="3:7">
      <c r="C379" s="7" t="s">
        <v>379</v>
      </c>
      <c r="G379" s="15">
        <v>0</v>
      </c>
    </row>
    <row r="380" spans="3:7">
      <c r="C380" s="7" t="s">
        <v>380</v>
      </c>
      <c r="G380" s="15">
        <v>-884.13</v>
      </c>
    </row>
    <row r="381" spans="3:7">
      <c r="C381" s="7" t="s">
        <v>381</v>
      </c>
      <c r="G381" s="15">
        <v>-1998.25</v>
      </c>
    </row>
    <row r="382" spans="3:7">
      <c r="C382" s="7" t="s">
        <v>382</v>
      </c>
      <c r="G382" s="15">
        <v>-199.8</v>
      </c>
    </row>
    <row r="383" spans="3:7">
      <c r="C383" s="7" t="s">
        <v>383</v>
      </c>
      <c r="G383" s="15">
        <v>-3914.27</v>
      </c>
    </row>
    <row r="384" spans="3:7">
      <c r="C384" s="7" t="s">
        <v>384</v>
      </c>
      <c r="G384" s="15">
        <v>0</v>
      </c>
    </row>
    <row r="385" spans="1:7">
      <c r="C385" s="7" t="s">
        <v>385</v>
      </c>
      <c r="G385" s="15">
        <v>-2406.44</v>
      </c>
    </row>
    <row r="386" spans="1:7">
      <c r="C386" s="7" t="s">
        <v>386</v>
      </c>
      <c r="G386" s="15">
        <v>-18.559999999999999</v>
      </c>
    </row>
    <row r="387" spans="1:7">
      <c r="A387" s="9"/>
      <c r="B387" s="9"/>
      <c r="C387" s="16" t="s">
        <v>387</v>
      </c>
      <c r="D387" s="9"/>
      <c r="E387" s="9"/>
      <c r="F387" s="9"/>
      <c r="G387" s="17">
        <v>0</v>
      </c>
    </row>
    <row r="388" spans="1:7">
      <c r="A388" s="11"/>
      <c r="B388" s="11"/>
      <c r="C388" s="12" t="s">
        <v>388</v>
      </c>
      <c r="D388" s="11"/>
      <c r="E388" s="11"/>
      <c r="F388" s="11"/>
      <c r="G388" s="13">
        <f>SUM(G389:G390)</f>
        <v>-564</v>
      </c>
    </row>
    <row r="389" spans="1:7">
      <c r="C389" s="7" t="s">
        <v>389</v>
      </c>
      <c r="G389" s="15">
        <v>0</v>
      </c>
    </row>
    <row r="390" spans="1:7">
      <c r="A390" s="9"/>
      <c r="B390" s="9"/>
      <c r="C390" s="16" t="s">
        <v>390</v>
      </c>
      <c r="D390" s="9"/>
      <c r="E390" s="9"/>
      <c r="F390" s="9"/>
      <c r="G390" s="17">
        <v>-564</v>
      </c>
    </row>
    <row r="391" spans="1:7">
      <c r="A391" s="11"/>
      <c r="B391" s="12" t="s">
        <v>391</v>
      </c>
      <c r="C391" s="11"/>
      <c r="D391" s="11"/>
      <c r="E391" s="11"/>
      <c r="F391" s="11"/>
      <c r="G391" s="13">
        <f>SUM(G394,G392)</f>
        <v>-39653.35</v>
      </c>
    </row>
    <row r="392" spans="1:7">
      <c r="A392" s="11"/>
      <c r="B392" s="12" t="s">
        <v>392</v>
      </c>
      <c r="C392" s="11"/>
      <c r="D392" s="11"/>
      <c r="E392" s="11"/>
      <c r="F392" s="11"/>
      <c r="G392" s="13">
        <v>-17037.5</v>
      </c>
    </row>
    <row r="393" spans="1:7">
      <c r="A393" s="11"/>
      <c r="B393" s="12" t="s">
        <v>393</v>
      </c>
      <c r="C393" s="11"/>
      <c r="D393" s="11"/>
      <c r="E393" s="11"/>
      <c r="F393" s="11"/>
      <c r="G393" s="13">
        <v>-17037.5</v>
      </c>
    </row>
    <row r="394" spans="1:7">
      <c r="A394" s="11"/>
      <c r="B394" s="12" t="s">
        <v>394</v>
      </c>
      <c r="C394" s="11"/>
      <c r="D394" s="11"/>
      <c r="E394" s="11"/>
      <c r="F394" s="11"/>
      <c r="G394" s="1">
        <f>SUM(G395:G396)</f>
        <v>-22615.85</v>
      </c>
    </row>
    <row r="395" spans="1:7">
      <c r="B395" s="7" t="s">
        <v>395</v>
      </c>
      <c r="G395" s="15">
        <v>-17452.12</v>
      </c>
    </row>
    <row r="396" spans="1:7">
      <c r="A396" s="9"/>
      <c r="B396" s="16" t="s">
        <v>396</v>
      </c>
      <c r="C396" s="9"/>
      <c r="D396" s="9"/>
      <c r="E396" s="9"/>
      <c r="F396" s="9"/>
      <c r="G396" s="17">
        <v>-5163.7299999999996</v>
      </c>
    </row>
    <row r="397" spans="1:7">
      <c r="A397" s="11"/>
      <c r="B397" s="12" t="s">
        <v>397</v>
      </c>
      <c r="C397" s="11"/>
      <c r="D397" s="11"/>
      <c r="E397" s="11"/>
      <c r="F397" s="11"/>
      <c r="G397" s="13">
        <v>0</v>
      </c>
    </row>
    <row r="398" spans="1:7">
      <c r="A398" s="11"/>
      <c r="B398" s="12" t="s">
        <v>398</v>
      </c>
      <c r="C398" s="11"/>
      <c r="D398" s="11"/>
      <c r="E398" s="11"/>
      <c r="F398" s="11"/>
      <c r="G398" s="13">
        <v>0</v>
      </c>
    </row>
    <row r="399" spans="1:7">
      <c r="A399" s="11"/>
      <c r="B399" s="12" t="s">
        <v>399</v>
      </c>
      <c r="C399" s="11"/>
      <c r="D399" s="11"/>
      <c r="E399" s="11"/>
      <c r="F399" s="11"/>
      <c r="G399" s="13">
        <v>0</v>
      </c>
    </row>
    <row r="400" spans="1:7">
      <c r="A400" s="11"/>
      <c r="B400" s="12" t="s">
        <v>400</v>
      </c>
      <c r="C400" s="11"/>
      <c r="D400" s="11"/>
      <c r="E400" s="11"/>
      <c r="F400" s="11"/>
      <c r="G400" s="13">
        <v>0</v>
      </c>
    </row>
    <row r="401" spans="1:7">
      <c r="A401" s="11"/>
      <c r="B401" s="12" t="s">
        <v>401</v>
      </c>
      <c r="C401" s="11"/>
      <c r="D401" s="11"/>
      <c r="E401" s="11"/>
      <c r="F401" s="11"/>
      <c r="G401" s="13">
        <v>0</v>
      </c>
    </row>
    <row r="402" spans="1:7">
      <c r="A402" s="11"/>
      <c r="B402" s="12" t="s">
        <v>402</v>
      </c>
      <c r="C402" s="11"/>
      <c r="D402" s="11"/>
      <c r="E402" s="11"/>
      <c r="F402" s="11"/>
      <c r="G402" s="13">
        <v>0</v>
      </c>
    </row>
    <row r="403" spans="1:7">
      <c r="A403" s="11"/>
      <c r="B403" s="12" t="s">
        <v>403</v>
      </c>
      <c r="C403" s="11"/>
      <c r="D403" s="11"/>
      <c r="E403" s="11"/>
      <c r="F403" s="11"/>
      <c r="G403" s="13">
        <v>0</v>
      </c>
    </row>
    <row r="404" spans="1:7">
      <c r="A404" s="11"/>
      <c r="B404" s="12" t="s">
        <v>404</v>
      </c>
      <c r="C404" s="11"/>
      <c r="D404" s="11"/>
      <c r="E404" s="11"/>
      <c r="F404" s="11"/>
      <c r="G404" s="13">
        <v>2150.2399999999998</v>
      </c>
    </row>
    <row r="405" spans="1:7">
      <c r="A405" s="11"/>
      <c r="B405" s="12" t="s">
        <v>405</v>
      </c>
      <c r="C405" s="11"/>
      <c r="D405" s="11"/>
      <c r="E405" s="11"/>
      <c r="F405" s="11"/>
      <c r="G405" s="13">
        <f>SUM(G406:G407)</f>
        <v>-1175.6500000000001</v>
      </c>
    </row>
    <row r="406" spans="1:7">
      <c r="B406" s="7" t="s">
        <v>406</v>
      </c>
      <c r="G406" s="15">
        <v>-570.58000000000004</v>
      </c>
    </row>
    <row r="407" spans="1:7">
      <c r="A407" s="9"/>
      <c r="B407" s="16" t="s">
        <v>407</v>
      </c>
      <c r="C407" s="9"/>
      <c r="D407" s="9"/>
      <c r="E407" s="9"/>
      <c r="F407" s="9"/>
      <c r="G407" s="17">
        <v>-605.07000000000005</v>
      </c>
    </row>
    <row r="408" spans="1:7">
      <c r="A408" s="11"/>
      <c r="B408" s="12" t="s">
        <v>408</v>
      </c>
      <c r="C408" s="11"/>
      <c r="D408" s="11"/>
      <c r="E408" s="11"/>
      <c r="F408" s="11"/>
      <c r="G408" s="13">
        <f>SUM(G409:G414)</f>
        <v>3325.8900000000003</v>
      </c>
    </row>
    <row r="409" spans="1:7">
      <c r="B409" s="7" t="s">
        <v>409</v>
      </c>
      <c r="G409" s="15">
        <v>191.32</v>
      </c>
    </row>
    <row r="410" spans="1:7">
      <c r="B410" s="7" t="s">
        <v>410</v>
      </c>
      <c r="G410" s="15">
        <v>300</v>
      </c>
    </row>
    <row r="411" spans="1:7">
      <c r="B411" s="7" t="s">
        <v>411</v>
      </c>
      <c r="G411" s="15">
        <v>1100</v>
      </c>
    </row>
    <row r="412" spans="1:7">
      <c r="B412" s="7" t="s">
        <v>412</v>
      </c>
      <c r="G412" s="15">
        <v>372.42</v>
      </c>
    </row>
    <row r="413" spans="1:7">
      <c r="B413" s="7" t="s">
        <v>413</v>
      </c>
      <c r="G413" s="15">
        <v>1187.1500000000001</v>
      </c>
    </row>
    <row r="414" spans="1:7">
      <c r="A414" s="9"/>
      <c r="B414" s="16" t="s">
        <v>414</v>
      </c>
      <c r="C414" s="9"/>
      <c r="D414" s="9"/>
      <c r="E414" s="9"/>
      <c r="F414" s="9"/>
      <c r="G414" s="17">
        <v>175</v>
      </c>
    </row>
    <row r="415" spans="1:7">
      <c r="A415" s="11"/>
      <c r="B415" s="11"/>
      <c r="C415" s="11"/>
      <c r="D415" s="11"/>
      <c r="E415" s="11"/>
      <c r="F415" s="12" t="s">
        <v>415</v>
      </c>
      <c r="G415" s="1">
        <f>SUM(G2,G54,G55,G58,G90,G155,G224,G391,G397,G398,G399,G404)</f>
        <v>41585.910000000018</v>
      </c>
    </row>
    <row r="416" spans="1:7">
      <c r="A416" s="11"/>
      <c r="B416" s="12" t="s">
        <v>416</v>
      </c>
      <c r="C416" s="11"/>
      <c r="D416" s="11"/>
      <c r="E416" s="11"/>
      <c r="F416" s="11"/>
      <c r="G416" s="13">
        <v>11.58</v>
      </c>
    </row>
    <row r="417" spans="1:7">
      <c r="A417" s="11"/>
      <c r="B417" s="11"/>
      <c r="C417" s="12" t="s">
        <v>417</v>
      </c>
      <c r="D417" s="11"/>
      <c r="E417" s="11"/>
      <c r="F417" s="11"/>
      <c r="G417" s="13">
        <v>11.58</v>
      </c>
    </row>
    <row r="418" spans="1:7">
      <c r="D418" s="7" t="s">
        <v>418</v>
      </c>
      <c r="G418" s="15">
        <v>0</v>
      </c>
    </row>
    <row r="419" spans="1:7">
      <c r="D419" s="7" t="s">
        <v>419</v>
      </c>
      <c r="G419" s="15">
        <v>11.58</v>
      </c>
    </row>
    <row r="420" spans="1:7">
      <c r="D420" s="7" t="s">
        <v>420</v>
      </c>
      <c r="G420" s="15">
        <v>11.58</v>
      </c>
    </row>
    <row r="421" spans="1:7">
      <c r="D421" s="7" t="s">
        <v>421</v>
      </c>
      <c r="G421" s="15">
        <v>0</v>
      </c>
    </row>
    <row r="422" spans="1:7">
      <c r="D422" s="7" t="s">
        <v>422</v>
      </c>
      <c r="G422" s="15">
        <v>11.58</v>
      </c>
    </row>
    <row r="423" spans="1:7">
      <c r="A423" s="9"/>
      <c r="B423" s="16" t="s">
        <v>423</v>
      </c>
      <c r="C423" s="9"/>
      <c r="D423" s="9"/>
      <c r="E423" s="9"/>
      <c r="F423" s="9"/>
      <c r="G423" s="17">
        <v>-2309.61</v>
      </c>
    </row>
    <row r="424" spans="1:7">
      <c r="A424" s="11"/>
      <c r="B424" s="11"/>
      <c r="C424" s="12" t="s">
        <v>424</v>
      </c>
      <c r="D424" s="11"/>
      <c r="E424" s="11"/>
      <c r="F424" s="11"/>
      <c r="G424" s="13">
        <v>0</v>
      </c>
    </row>
    <row r="425" spans="1:7">
      <c r="A425" s="11"/>
      <c r="B425" s="11"/>
      <c r="C425" s="12" t="s">
        <v>425</v>
      </c>
      <c r="D425" s="11"/>
      <c r="E425" s="11"/>
      <c r="F425" s="11"/>
      <c r="G425" s="13">
        <f>SUM(G432,G430,G426)</f>
        <v>-3721.71</v>
      </c>
    </row>
    <row r="426" spans="1:7">
      <c r="A426" s="11"/>
      <c r="B426" s="11"/>
      <c r="C426" s="12" t="s">
        <v>426</v>
      </c>
      <c r="D426" s="11"/>
      <c r="E426" s="11"/>
      <c r="F426" s="11"/>
      <c r="G426" s="13">
        <f>SUM(G427:G430)</f>
        <v>-3067.79</v>
      </c>
    </row>
    <row r="427" spans="1:7">
      <c r="C427" s="7" t="s">
        <v>427</v>
      </c>
      <c r="G427" s="15">
        <v>-300</v>
      </c>
    </row>
    <row r="428" spans="1:7">
      <c r="C428" s="7" t="s">
        <v>428</v>
      </c>
      <c r="G428" s="15">
        <v>0</v>
      </c>
    </row>
    <row r="429" spans="1:7">
      <c r="A429" s="9"/>
      <c r="B429" s="9"/>
      <c r="C429" s="16" t="s">
        <v>429</v>
      </c>
      <c r="D429" s="9"/>
      <c r="E429" s="9"/>
      <c r="F429" s="9"/>
      <c r="G429" s="17">
        <v>-2173.7600000000002</v>
      </c>
    </row>
    <row r="430" spans="1:7">
      <c r="A430" s="9"/>
      <c r="B430" s="9"/>
      <c r="C430" s="16" t="s">
        <v>430</v>
      </c>
      <c r="D430" s="9"/>
      <c r="E430" s="9"/>
      <c r="F430" s="9"/>
      <c r="G430" s="17">
        <v>-594.03</v>
      </c>
    </row>
    <row r="431" spans="1:7">
      <c r="A431" s="11"/>
      <c r="B431" s="11"/>
      <c r="C431" s="12" t="s">
        <v>431</v>
      </c>
      <c r="D431" s="11"/>
      <c r="E431" s="11"/>
      <c r="F431" s="11"/>
      <c r="G431" s="13">
        <v>-594.03</v>
      </c>
    </row>
    <row r="432" spans="1:7">
      <c r="A432" s="11"/>
      <c r="B432" s="11"/>
      <c r="C432" s="12" t="s">
        <v>432</v>
      </c>
      <c r="D432" s="11"/>
      <c r="E432" s="11"/>
      <c r="F432" s="11"/>
      <c r="G432" s="13">
        <v>-59.89</v>
      </c>
    </row>
    <row r="433" spans="1:7">
      <c r="C433" s="7" t="s">
        <v>433</v>
      </c>
      <c r="G433" s="15">
        <v>-0.53</v>
      </c>
    </row>
    <row r="434" spans="1:7">
      <c r="C434" s="7" t="s">
        <v>434</v>
      </c>
      <c r="G434" s="15">
        <v>-59.36</v>
      </c>
    </row>
    <row r="435" spans="1:7">
      <c r="A435" s="9"/>
      <c r="B435" s="9"/>
      <c r="C435" s="16" t="s">
        <v>435</v>
      </c>
      <c r="D435" s="9"/>
      <c r="E435" s="9"/>
      <c r="F435" s="9"/>
      <c r="G435" s="17">
        <v>0</v>
      </c>
    </row>
    <row r="436" spans="1:7">
      <c r="C436" s="7" t="s">
        <v>436</v>
      </c>
      <c r="G436" s="15">
        <v>0</v>
      </c>
    </row>
    <row r="437" spans="1:7">
      <c r="A437" s="9"/>
      <c r="B437" s="16" t="s">
        <v>437</v>
      </c>
      <c r="C437" s="9"/>
      <c r="D437" s="9"/>
      <c r="E437" s="9"/>
      <c r="F437" s="9"/>
      <c r="G437" s="17">
        <v>0</v>
      </c>
    </row>
    <row r="438" spans="1:7">
      <c r="A438" s="11"/>
      <c r="B438" s="11"/>
      <c r="C438" s="12" t="s">
        <v>438</v>
      </c>
      <c r="D438" s="11"/>
      <c r="E438" s="11"/>
      <c r="F438" s="11"/>
      <c r="G438" s="13">
        <v>0</v>
      </c>
    </row>
    <row r="439" spans="1:7">
      <c r="A439" s="11"/>
      <c r="B439" s="12" t="s">
        <v>439</v>
      </c>
      <c r="C439" s="11"/>
      <c r="D439" s="11"/>
      <c r="E439" s="11"/>
      <c r="F439" s="11"/>
      <c r="G439" s="13">
        <v>0</v>
      </c>
    </row>
    <row r="440" spans="1:7">
      <c r="A440" s="11"/>
      <c r="B440" s="12" t="s">
        <v>440</v>
      </c>
      <c r="C440" s="11"/>
      <c r="D440" s="11"/>
      <c r="E440" s="11"/>
      <c r="F440" s="11"/>
      <c r="G440" s="13">
        <v>0</v>
      </c>
    </row>
    <row r="441" spans="1:7">
      <c r="B441" s="7" t="s">
        <v>441</v>
      </c>
      <c r="G441" s="15">
        <v>0</v>
      </c>
    </row>
    <row r="442" spans="1:7">
      <c r="A442" s="9"/>
      <c r="B442" s="16" t="s">
        <v>442</v>
      </c>
      <c r="C442" s="9"/>
      <c r="D442" s="9"/>
      <c r="E442" s="9"/>
      <c r="F442" s="9"/>
      <c r="G442" s="17">
        <v>0</v>
      </c>
    </row>
    <row r="443" spans="1:7">
      <c r="B443" s="7" t="s">
        <v>443</v>
      </c>
      <c r="G443" s="15">
        <v>0</v>
      </c>
    </row>
    <row r="444" spans="1:7">
      <c r="C444" s="7" t="s">
        <v>444</v>
      </c>
      <c r="G444" s="15">
        <v>0</v>
      </c>
    </row>
    <row r="445" spans="1:7">
      <c r="C445" s="7" t="s">
        <v>445</v>
      </c>
      <c r="G445" s="15">
        <v>0</v>
      </c>
    </row>
    <row r="446" spans="1:7">
      <c r="C446" s="7" t="s">
        <v>446</v>
      </c>
      <c r="G446" s="15">
        <v>0</v>
      </c>
    </row>
    <row r="447" spans="1:7">
      <c r="F447" s="7" t="s">
        <v>447</v>
      </c>
      <c r="G447" s="2">
        <f>SUM(G417,G423,G437,G439,G442)</f>
        <v>-2298.0300000000002</v>
      </c>
    </row>
    <row r="448" spans="1:7">
      <c r="F448" s="7" t="s">
        <v>448</v>
      </c>
      <c r="G448" s="2">
        <f>SUM(G415,G447)</f>
        <v>39287.880000000019</v>
      </c>
    </row>
    <row r="449" spans="1:7">
      <c r="B449" s="7" t="s">
        <v>449</v>
      </c>
      <c r="G449" s="2">
        <v>2</v>
      </c>
    </row>
    <row r="450" spans="1:7">
      <c r="F450" s="7" t="s">
        <v>450</v>
      </c>
      <c r="G450" s="2">
        <f>G448+G449</f>
        <v>39289.880000000019</v>
      </c>
    </row>
    <row r="451" spans="1:7">
      <c r="G451" s="5"/>
    </row>
    <row r="452" spans="1:7">
      <c r="F452" s="7" t="s">
        <v>451</v>
      </c>
      <c r="G452" s="21">
        <f>SUM(G2,G54,G90,G404,G416)</f>
        <v>1411739.6400000001</v>
      </c>
    </row>
    <row r="453" spans="1:7">
      <c r="A453" s="9"/>
      <c r="B453" s="9"/>
      <c r="C453" s="9"/>
      <c r="D453" s="9"/>
      <c r="E453" s="9"/>
      <c r="F453" s="9" t="s">
        <v>452</v>
      </c>
      <c r="G453" s="22">
        <f>SUM(G58,G155,G224,G391,G423,G437,G439,G442,G443)</f>
        <v>-1372451.7600000002</v>
      </c>
    </row>
    <row r="454" spans="1:7">
      <c r="G454" s="14">
        <f>G452+G453</f>
        <v>39287.879999999888</v>
      </c>
    </row>
  </sheetData>
  <pageMargins left="0.75" right="0.75" top="1" bottom="1" header="0.5" footer="0.5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2022</vt:lpstr>
    </vt:vector>
  </TitlesOfParts>
  <Company>UPV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ncogollos</dc:creator>
  <cp:lastModifiedBy>anavarro</cp:lastModifiedBy>
  <dcterms:created xsi:type="dcterms:W3CDTF">2021-05-26T09:16:30Z</dcterms:created>
  <dcterms:modified xsi:type="dcterms:W3CDTF">2021-05-29T10:19:50Z</dcterms:modified>
</cp:coreProperties>
</file>